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15" yWindow="45" windowWidth="12525" windowHeight="9945" tabRatio="484"/>
  </bookViews>
  <sheets>
    <sheet name="CONTRATOS" sheetId="1" r:id="rId1"/>
    <sheet name="UNFPA" sheetId="2" r:id="rId2"/>
    <sheet name="Hoja3" sheetId="3" r:id="rId3"/>
  </sheets>
  <definedNames>
    <definedName name="_xlnm._FilterDatabase" localSheetId="0" hidden="1">CONTRATOS!$A$12:$CH$85</definedName>
    <definedName name="_xlnm.Print_Area" localSheetId="0">CONTRATOS!$A$2:$K$91</definedName>
    <definedName name="_xlnm.Print_Titles" localSheetId="0">CONTRATOS!$2:$12</definedName>
  </definedNames>
  <calcPr calcId="145621"/>
</workbook>
</file>

<file path=xl/calcChain.xml><?xml version="1.0" encoding="utf-8"?>
<calcChain xmlns="http://schemas.openxmlformats.org/spreadsheetml/2006/main">
  <c r="K38" i="1" l="1"/>
  <c r="E8" i="2" l="1"/>
  <c r="J44" i="1" l="1"/>
  <c r="K44" i="1" s="1"/>
  <c r="K15" i="1"/>
  <c r="K64" i="1"/>
  <c r="K29" i="1"/>
  <c r="K68" i="1"/>
  <c r="K69" i="1"/>
  <c r="K70" i="1"/>
  <c r="K48" i="1"/>
  <c r="J84" i="1"/>
  <c r="K84" i="1" s="1"/>
  <c r="J82" i="1"/>
  <c r="K82" i="1" s="1"/>
  <c r="J63" i="1"/>
  <c r="K63" i="1" s="1"/>
  <c r="K32" i="1"/>
  <c r="K21" i="1"/>
  <c r="K76" i="1"/>
  <c r="K75" i="1"/>
  <c r="K66" i="1"/>
  <c r="K74" i="1"/>
  <c r="K47" i="1"/>
  <c r="K56" i="1"/>
  <c r="K45" i="1"/>
  <c r="K43" i="1"/>
  <c r="J18" i="1"/>
  <c r="K18" i="1" s="1"/>
  <c r="J53" i="1"/>
  <c r="K53" i="1" s="1"/>
  <c r="J20" i="1"/>
  <c r="K20" i="1" s="1"/>
  <c r="J52" i="1"/>
  <c r="K52" i="1" s="1"/>
  <c r="K25" i="1"/>
  <c r="J28" i="1"/>
  <c r="K28" i="1" s="1"/>
  <c r="K24" i="1"/>
  <c r="K23" i="1"/>
  <c r="K49" i="1"/>
  <c r="J54" i="1"/>
  <c r="K54" i="1" s="1"/>
  <c r="K33" i="1"/>
  <c r="K36" i="1"/>
  <c r="K83" i="1"/>
  <c r="J42" i="1"/>
  <c r="K42" i="1" s="1"/>
  <c r="K30" i="1"/>
  <c r="K14" i="1"/>
  <c r="K31" i="1"/>
  <c r="K60" i="1"/>
  <c r="J22" i="1"/>
  <c r="K59" i="1"/>
  <c r="J26" i="1"/>
  <c r="K26" i="1" s="1"/>
  <c r="K58" i="1"/>
  <c r="J41" i="1"/>
  <c r="K41" i="1" s="1"/>
  <c r="K27" i="1"/>
  <c r="J27" i="1"/>
  <c r="K57" i="1"/>
  <c r="J51" i="1"/>
  <c r="J73" i="1"/>
  <c r="J81" i="1"/>
  <c r="K81" i="1" s="1"/>
  <c r="K71" i="1"/>
  <c r="K40" i="1"/>
  <c r="K19" i="1"/>
  <c r="K37" i="1"/>
  <c r="I13" i="1"/>
  <c r="K13" i="1" s="1"/>
  <c r="K62" i="1"/>
  <c r="K22" i="1" l="1"/>
  <c r="I50" i="1"/>
  <c r="I85" i="1" s="1"/>
  <c r="J50" i="1" l="1"/>
  <c r="J85" i="1" s="1"/>
  <c r="K50" i="1" l="1"/>
  <c r="K85" i="1" s="1"/>
  <c r="I90" i="1"/>
  <c r="J90" i="1" s="1"/>
  <c r="I91" i="1" l="1"/>
  <c r="J91" i="1" s="1"/>
</calcChain>
</file>

<file path=xl/sharedStrings.xml><?xml version="1.0" encoding="utf-8"?>
<sst xmlns="http://schemas.openxmlformats.org/spreadsheetml/2006/main" count="369" uniqueCount="196">
  <si>
    <t>ID</t>
  </si>
  <si>
    <t>NOMBRE DEL LLAMADO</t>
  </si>
  <si>
    <t>EMPRESA ADJUDICADA</t>
  </si>
  <si>
    <t>MONTO DEL CONTRATO</t>
  </si>
  <si>
    <t>DATALAB</t>
  </si>
  <si>
    <t>OFICOMPRAS</t>
  </si>
  <si>
    <t>SERVIPRESS</t>
  </si>
  <si>
    <t>ETIGRAF</t>
  </si>
  <si>
    <t>SIEMI SRL</t>
  </si>
  <si>
    <t>PARASOFT</t>
  </si>
  <si>
    <t>FECHA DEL CONTRATO</t>
  </si>
  <si>
    <t>FUENTE DE FINACIAMIENTO</t>
  </si>
  <si>
    <t>EMASA</t>
  </si>
  <si>
    <t>10.06.2022</t>
  </si>
  <si>
    <t>13.06.2022</t>
  </si>
  <si>
    <t>01.08.2022</t>
  </si>
  <si>
    <t>12.08.2022</t>
  </si>
  <si>
    <t>09.08.2022</t>
  </si>
  <si>
    <t>LA INDEPENDENCIA SA DE SEGUROS</t>
  </si>
  <si>
    <t>30.08.2022</t>
  </si>
  <si>
    <t>VIS VILLANUEVA</t>
  </si>
  <si>
    <t>CRISTIAN MANUEL GONZALEZ VIERA</t>
  </si>
  <si>
    <t>02.09.2022</t>
  </si>
  <si>
    <t>DATASYSTEM</t>
  </si>
  <si>
    <t>PAGADO</t>
  </si>
  <si>
    <t>ALTERVIDA</t>
  </si>
  <si>
    <t>CENSO INDIGENA EXPERIMENTAL</t>
  </si>
  <si>
    <t>SEGEL</t>
  </si>
  <si>
    <t>ABER&amp;ASOCIADOS</t>
  </si>
  <si>
    <t>PIRARETA</t>
  </si>
  <si>
    <t>ELECE</t>
  </si>
  <si>
    <t>BE PUBLICITARIA</t>
  </si>
  <si>
    <t>CLASIC MUEBLES</t>
  </si>
  <si>
    <t>PARANA COMERCIAL</t>
  </si>
  <si>
    <t>PRINTEC</t>
  </si>
  <si>
    <t>PARASOFF</t>
  </si>
  <si>
    <t>UTILES DE ESCRITORIO,TINTAS Y TONER</t>
  </si>
  <si>
    <t>LOCALIZA</t>
  </si>
  <si>
    <t>SANRY S.A.</t>
  </si>
  <si>
    <t>FREE LANCERS</t>
  </si>
  <si>
    <t>TRONIX SRL</t>
  </si>
  <si>
    <t>LOGICALIS PY</t>
  </si>
  <si>
    <t xml:space="preserve">OFICOMPRAS </t>
  </si>
  <si>
    <t>SERIGRAF</t>
  </si>
  <si>
    <t>PRINTEC S.A.</t>
  </si>
  <si>
    <t>SYSTECO PY</t>
  </si>
  <si>
    <t>PROCESO C.D.</t>
  </si>
  <si>
    <t>C.D.</t>
  </si>
  <si>
    <t>ITEM</t>
  </si>
  <si>
    <t>OBSERVACION</t>
  </si>
  <si>
    <t>CODIGO CONT.</t>
  </si>
  <si>
    <t>ADQ.DE TRANSFORMADORES</t>
  </si>
  <si>
    <t>COMP. DE PRECIOS</t>
  </si>
  <si>
    <t>FIRMA DEL CONTRATO</t>
  </si>
  <si>
    <t>OK</t>
  </si>
  <si>
    <t>31/10/2022 ap.</t>
  </si>
  <si>
    <t>1/11/2022 ap.</t>
  </si>
  <si>
    <t>COPACO</t>
  </si>
  <si>
    <t>PETROPAR</t>
  </si>
  <si>
    <t>EMPORIO FERRETERIA</t>
  </si>
  <si>
    <t>DESDE EL POLO S.A.</t>
  </si>
  <si>
    <t>FERRETOTALL</t>
  </si>
  <si>
    <t>GAESA S.A.</t>
  </si>
  <si>
    <t>RF S.A.</t>
  </si>
  <si>
    <t>GARABATTO</t>
  </si>
  <si>
    <t>NEMPRE PRODUCCIONES</t>
  </si>
  <si>
    <t>para orden de compra</t>
  </si>
  <si>
    <t>falta poliza</t>
  </si>
  <si>
    <t>pend</t>
  </si>
  <si>
    <t>Observaciones RP</t>
  </si>
  <si>
    <t>pagado REND OCT</t>
  </si>
  <si>
    <t>MAPFRE</t>
  </si>
  <si>
    <t>USD</t>
  </si>
  <si>
    <t>PYG</t>
  </si>
  <si>
    <t>Total Pendiente de Pago, saldo a ejecutar</t>
  </si>
  <si>
    <t>pagado  REND anterior</t>
  </si>
  <si>
    <t>ADENDA “SERVICIOS DE CONSULTORÍA PARA APOYO A LAS ADQUISICIONES DEL INE”</t>
  </si>
  <si>
    <t>pagado REND OCT Gs. 3.048.187.500</t>
  </si>
  <si>
    <t>TOTALES:</t>
  </si>
  <si>
    <t>Total Pagado :</t>
  </si>
  <si>
    <t>UNFPA</t>
  </si>
  <si>
    <t>Proceso pre-censal</t>
  </si>
  <si>
    <t>Monitoreo, evaluacion y apoyo tecnológico para actualizacion cartográfica</t>
  </si>
  <si>
    <t>Concepto</t>
  </si>
  <si>
    <t>Proceso censal y post censal</t>
  </si>
  <si>
    <t>Actividad</t>
  </si>
  <si>
    <t>Planificación y gestión del Censo</t>
  </si>
  <si>
    <t>Analisis y ajuste al plan de contingencia, evaluacion de la cobertura censal, monitoreo en campo, difusion y comunicación del Censo, capacitación del personal de campo</t>
  </si>
  <si>
    <t>Apoyo a las adquisiciones del Programa</t>
  </si>
  <si>
    <t>CONVENIO</t>
  </si>
  <si>
    <t>O.G.</t>
  </si>
  <si>
    <t>DATASYSTEN</t>
  </si>
  <si>
    <t>OREJHAS S.A.</t>
  </si>
  <si>
    <t>CONTRATO DE PRESTAMO N° 5224/OC-PR</t>
  </si>
  <si>
    <t>PROGRAMA DE FORTALECIMIENTO DEL SISTEMA ESTADISTICO NACIONAL DEL PARAGUAY</t>
  </si>
  <si>
    <t>INSTITUTO NACIONAL DE ESTADISTICA</t>
  </si>
  <si>
    <t>DETALLE DE LLAMADOS EN EL MARCO DEL CNPV 2022</t>
  </si>
  <si>
    <t>ADQUISICION  DE ACTIVOS INTANGIBLES</t>
  </si>
  <si>
    <t>INICIO DE LLAMADO</t>
  </si>
  <si>
    <t>FECHA DE ADJUDICACION</t>
  </si>
  <si>
    <t>ADQUISICION  DE EQUIPOS DE COMPUTACION</t>
  </si>
  <si>
    <t>ADQ.DE EQUIPOS DE LOGISTICAS PARA DISTRIBUCION Y RETERIO DE MATERIALES CENSALES EN TODOS LOS PUESTOS DISTRITALES.</t>
  </si>
  <si>
    <t>TRANSPORTE INTERNACIONAL GUARANY S.R.L.</t>
  </si>
  <si>
    <t>Adquisición de servicios de impresión de cuestionarios censales para el interior (incluido resto de la región oriental y región occidental) - CNPV Año 2022</t>
  </si>
  <si>
    <t>ADQ.DE EQUIPOS INFORMATICOS DE IMPRESIÓN, MLTICOPISTA Y REGISTRADOR DE HORAS.</t>
  </si>
  <si>
    <t>ADQ.DE MOBILIARIOS, MAMPARAS Y ELECTRODOMESTICOS</t>
  </si>
  <si>
    <t>AYCON SRL</t>
  </si>
  <si>
    <t>PARANA COMERCIAL DE GUILLERMINA LOPEZ</t>
  </si>
  <si>
    <t>ADQ.DE UTILES Y MATERIALES QUIRURGICOS Y DE LABORATORIOS</t>
  </si>
  <si>
    <t>ADQ. DE PAPELERIA Y CARTON PARA OFICINA Y ESCRITORIO</t>
  </si>
  <si>
    <t>GERENCIAMIENTO COMUNICACIONAL EN CONTENIDO ADM.REDES SOCIALES</t>
  </si>
  <si>
    <t>DESARROLLO DE PLANING Y DISEÑO DE MATERIALES DE COMUNICACIÓN INSTITUCIONAL SOBRE EL CNPV 2022</t>
  </si>
  <si>
    <t>SERVICIOS PUBLICITARIOS PARA DIFUSION DE IMAGEN INSTITUCIONAL EN CARTELEIA, SEÑALIZACION EN PLOTEADOS, IMPRESIONES, PRESENTACIONES Y MERCHANDISING, CENTRAL Y CHACO.</t>
  </si>
  <si>
    <t>SERVICIOS DE PUBLICIDAD  EN MEDIOS TELEVISIVOS Y PRODUCCION DE MATERIALES AUDIOVISUALES PARA LA DIFUSION DEL CNPV 2022</t>
  </si>
  <si>
    <t>SERVICIOS PARA PUBLICIDAD  EN MEDIOS RADIALES, PRENSA ESCRITA Y PRODUCCION DE MATERIALESINSTITUCIONALES PARA EL CNPV 2022</t>
  </si>
  <si>
    <t>ADQUISICIÓN DE ACTIVOS INTANGIBLES</t>
  </si>
  <si>
    <t>Adquisición de Equipamiento de Oficina, Insumos Intangibles e Informáticos para área de Comunicaciones del INE - CNPV Año 2022</t>
  </si>
  <si>
    <t>Adquisición de Servicios de Locación de Edificio para ubicación física del personal operativo - CNPV Año 2022</t>
  </si>
  <si>
    <t>Adquisición de Bienes y Materiales: lápiz de papel, gomas de borrar y sacapuntas para el CNPV AÑO 2022</t>
  </si>
  <si>
    <t>Adquisición de bienes y materiales: bolsas de polietileno, cajas archivadoras, cajas grandes contenedoras, cajas para el censo indigena, carpetas para estructura superior y capacitación - CNPV Año 2022</t>
  </si>
  <si>
    <t>Contratación de Servicios de Impresión de Cuestionarios Censales Indígenas y Manuales por tipo de usuario - CNPV Año 2022</t>
  </si>
  <si>
    <t>Adquisición de servicios de impresión de cuestionarios censales para el departamento Central -CNPV Año 2022</t>
  </si>
  <si>
    <t>Adquisición de bienes y materiales: papel adhesivo, marcadores, porta credencial - CNPV Año 2022</t>
  </si>
  <si>
    <t>ADQUISICIÓN DE SERVICIOS DE COMPATIBILIZACIÓN ENTRE INSTALACIONES Y ELEMENTOS DE LA EDIFICACIÓN DEL INE (T1 y T2) PARA LA EJECUCIÓN DEL CENSO 2022.</t>
  </si>
  <si>
    <t>Adquisición de " Grupo Generador Diesel" para el Programa de Fortalecimiento Estadistico Nacional del Paraguay-CNPV año 2022</t>
  </si>
  <si>
    <t>Adquisición de Equipos Educativos y de Enseñanza para el Programa de Fortalecimiento Estadistico Nacional del Paraguay -CNPV Año 2022</t>
  </si>
  <si>
    <t>Adquisición de contratación de servicios de pólizas de seguro para Notebook de Alta Gama y Terminal Portátil para de Lectura TLP o PDAs, para el Programa de Fortalecimiento Estadistico Nacional del Paraguay- CNPV Año 2022</t>
  </si>
  <si>
    <t>Adquisición de Equipos de Comunicación: Telefonos ip</t>
  </si>
  <si>
    <t>Adquisición de Útiles y Materiales Eléctricos, Herramientas Menores y Consumo Varios para el Programa de Fortalecimiento del Sistema Estadistico Nacional del Paraguay - CNPV Año 2022</t>
  </si>
  <si>
    <t>Adquisición de elementos y suministros para limpieza, dentro del Programa de Fortalecimiento del Sistema Estadistico Nacional - CNPV Año 2022</t>
  </si>
  <si>
    <t>Adquisición de Equipos Terminales Portátiles de Entrada de Datos para Levantamiento de Datos y Georeferenciamiento Pre-Censo 2022 (PDA)</t>
  </si>
  <si>
    <t>Servicio de Consultoría para diseño de un plan comunicacional</t>
  </si>
  <si>
    <t>Adquisición de Servicios de Compatibilización entre instalaciones y elementos de la edificación del INE (T 3.1 Y T 3.2) para la ejecución del Censo 202</t>
  </si>
  <si>
    <t>Contratacion de servicios de consultoria para apoyo a las adquisiciones del INE</t>
  </si>
  <si>
    <t>ADQUISICIÓN de Computadoras Portatiles (NOTEBOOKS)</t>
  </si>
  <si>
    <t>ADQUISICION DE EQUIPOS Y PARTES DE DATA CENTER</t>
  </si>
  <si>
    <t>Servicio de Rastreo Satelital para Vehículos</t>
  </si>
  <si>
    <t>ADQUISICIÓN DE EQUIPAMIENTOS INFORMÁTICOS, DE COMUNICACIÓN, ESCRITORIO E INTANGIBLES PARA EL ÁREA DE COMUNICACIONES DEL INE</t>
  </si>
  <si>
    <t>ADQUISICIÓN DE SWITCH LAYER, ROUTER INALAMBRICO Y RACK PARA SERVIDORES</t>
  </si>
  <si>
    <t>ADQUISICIÓN DE SWITCH LAYER Y ACCESS POINT PARA EL INE</t>
  </si>
  <si>
    <t>CUESTIONARIOS  CENSALES INTERIOR -ADENDA</t>
  </si>
  <si>
    <t>CUESTIONARIOS CENSALES CENTRAL -ADENDA</t>
  </si>
  <si>
    <t>REPARACION Y MANTENIMIENTO EQUIPOS DE IMPRENTA</t>
  </si>
  <si>
    <t>VOLANTES PARA VIVIENDAS A CENSAR Y CUESTIONARIO INDIGENA -ADENDA</t>
  </si>
  <si>
    <t xml:space="preserve">TOR GRAF </t>
  </si>
  <si>
    <t>JBD INGENIERIA &amp;CONTRUCCIONES</t>
  </si>
  <si>
    <t>SEGURO DE VIDA Y ACCIDENTE</t>
  </si>
  <si>
    <t>SERVICO DE CONSULTORIA PARA EL APOYO LOGISTICO PARA CAPACITACION Y RELEVAMIENTO DE CAMPO CENSO PUEBLOS INDIGENAS</t>
  </si>
  <si>
    <t>LOCACION PARA UBICACIÓN FISICA PERSONAL OPERATIVO</t>
  </si>
  <si>
    <t>SERVICIO FIBER DEDICADO + 1 PAR DE TRANSCEIVERS (COPACO)</t>
  </si>
  <si>
    <t>COMBUSTIBLE (PETROPAR)</t>
  </si>
  <si>
    <t>PENDIENTE</t>
  </si>
  <si>
    <t>FECHA INICIO DE LLAMDADO</t>
  </si>
  <si>
    <t>11.07.2022</t>
  </si>
  <si>
    <t>31.08.2022</t>
  </si>
  <si>
    <t>08.06.2022</t>
  </si>
  <si>
    <t>24.06.2022</t>
  </si>
  <si>
    <t>28.04.2022</t>
  </si>
  <si>
    <t xml:space="preserve">09.09.2022 </t>
  </si>
  <si>
    <t>20.06.2022</t>
  </si>
  <si>
    <t xml:space="preserve">06.07.2022 </t>
  </si>
  <si>
    <t>09.09.2022</t>
  </si>
  <si>
    <t>25.08.2022</t>
  </si>
  <si>
    <t>07.09.2022</t>
  </si>
  <si>
    <t>08.09.2022</t>
  </si>
  <si>
    <t>26.-08.2022</t>
  </si>
  <si>
    <t>19.07.2022</t>
  </si>
  <si>
    <t>07.04.2022</t>
  </si>
  <si>
    <t>16.06.2022</t>
  </si>
  <si>
    <t>14.07.2022</t>
  </si>
  <si>
    <t>14.07.2022 </t>
  </si>
  <si>
    <t>17.06.2022</t>
  </si>
  <si>
    <t>08.07.2022</t>
  </si>
  <si>
    <t>01.06.2022</t>
  </si>
  <si>
    <t xml:space="preserve">28.09.2022 </t>
  </si>
  <si>
    <t>15.06.2022</t>
  </si>
  <si>
    <t xml:space="preserve">30.05.2022 </t>
  </si>
  <si>
    <t>01.09.2022</t>
  </si>
  <si>
    <t xml:space="preserve">22.09.2022 </t>
  </si>
  <si>
    <t>13.07.2022</t>
  </si>
  <si>
    <t>27.05.2022</t>
  </si>
  <si>
    <t xml:space="preserve">05.10.2022 </t>
  </si>
  <si>
    <t>31.10.2022</t>
  </si>
  <si>
    <t>26.10.2022</t>
  </si>
  <si>
    <t>11.10.2022</t>
  </si>
  <si>
    <t>04.11.2022</t>
  </si>
  <si>
    <t>22.09.2022</t>
  </si>
  <si>
    <t>12.09.2022</t>
  </si>
  <si>
    <t>22.08.2022</t>
  </si>
  <si>
    <t>05.08.2022</t>
  </si>
  <si>
    <t xml:space="preserve">Locación determinada de un inmueble de 1600 m2 ubicado en la calle Pedro Getto casi Las Residentas - Fernando de la Mora </t>
  </si>
  <si>
    <t xml:space="preserve"> Adquisición de Computadoras personales </t>
  </si>
  <si>
    <t>TOTAL</t>
  </si>
  <si>
    <t>S/ADJ.</t>
  </si>
  <si>
    <t>NHCD N° 4641 – RESOLUCIÓN N° 3892/2022</t>
  </si>
  <si>
    <t>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</si>
</sst>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 * #,##0.00_ ;_ * \-#,##0.00_ ;_ * &quot;-&quot;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1" fontId="0" fillId="2" borderId="0" xfId="1" applyFont="1" applyFill="1"/>
    <xf numFmtId="0" fontId="4" fillId="0" borderId="1" xfId="0" applyFont="1" applyFill="1" applyBorder="1" applyAlignment="1">
      <alignment horizontal="center"/>
    </xf>
    <xf numFmtId="14" fontId="0" fillId="0" borderId="4" xfId="0" applyNumberFormat="1" applyFill="1" applyBorder="1" applyAlignment="1"/>
    <xf numFmtId="0" fontId="0" fillId="2" borderId="0" xfId="0" applyFill="1" applyAlignment="1">
      <alignment vertic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4" borderId="0" xfId="0" applyFill="1"/>
    <xf numFmtId="0" fontId="0" fillId="2" borderId="0" xfId="0" applyFont="1" applyFill="1"/>
    <xf numFmtId="0" fontId="0" fillId="0" borderId="0" xfId="0" applyFont="1"/>
    <xf numFmtId="0" fontId="0" fillId="3" borderId="4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3" borderId="3" xfId="0" applyFont="1" applyFill="1" applyBorder="1"/>
    <xf numFmtId="0" fontId="0" fillId="2" borderId="1" xfId="0" applyFill="1" applyBorder="1" applyAlignment="1">
      <alignment vertical="center"/>
    </xf>
    <xf numFmtId="41" fontId="5" fillId="2" borderId="0" xfId="1" applyFont="1" applyFill="1"/>
    <xf numFmtId="41" fontId="5" fillId="2" borderId="1" xfId="1" applyFont="1" applyFill="1" applyBorder="1" applyAlignment="1">
      <alignment horizontal="center"/>
    </xf>
    <xf numFmtId="3" fontId="5" fillId="2" borderId="1" xfId="0" applyNumberFormat="1" applyFont="1" applyFill="1" applyBorder="1"/>
    <xf numFmtId="4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1" xfId="0" applyFont="1" applyFill="1" applyBorder="1" applyAlignment="1"/>
    <xf numFmtId="3" fontId="5" fillId="0" borderId="1" xfId="0" applyNumberFormat="1" applyFont="1" applyFill="1" applyBorder="1" applyAlignment="1"/>
    <xf numFmtId="14" fontId="5" fillId="0" borderId="1" xfId="0" applyNumberFormat="1" applyFont="1" applyFill="1" applyBorder="1" applyAlignment="1">
      <alignment horizontal="right"/>
    </xf>
    <xf numFmtId="41" fontId="5" fillId="2" borderId="0" xfId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41" fontId="5" fillId="2" borderId="0" xfId="1" applyFont="1" applyFill="1" applyBorder="1" applyAlignment="1">
      <alignment horizontal="center"/>
    </xf>
    <xf numFmtId="41" fontId="6" fillId="2" borderId="0" xfId="1" applyFont="1" applyFill="1" applyBorder="1"/>
    <xf numFmtId="3" fontId="5" fillId="2" borderId="0" xfId="0" applyNumberFormat="1" applyFont="1" applyFill="1" applyBorder="1"/>
    <xf numFmtId="41" fontId="5" fillId="3" borderId="1" xfId="1" applyFont="1" applyFill="1" applyBorder="1"/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 shrinkToFit="1"/>
    </xf>
    <xf numFmtId="164" fontId="0" fillId="2" borderId="1" xfId="1" applyNumberFormat="1" applyFont="1" applyFill="1" applyBorder="1" applyAlignment="1">
      <alignment vertical="center"/>
    </xf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6" fillId="2" borderId="1" xfId="0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1" xfId="0" applyFill="1" applyBorder="1" applyAlignment="1">
      <alignment horizontal="right"/>
    </xf>
    <xf numFmtId="0" fontId="5" fillId="0" borderId="1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4" fontId="0" fillId="0" borderId="0" xfId="0" applyNumberFormat="1" applyFont="1" applyFill="1" applyBorder="1" applyAlignment="1"/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2" borderId="4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41" fontId="5" fillId="2" borderId="1" xfId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" fillId="0" borderId="1" xfId="0" applyFont="1" applyFill="1" applyBorder="1" applyAlignment="1">
      <alignment horizontal="right"/>
    </xf>
    <xf numFmtId="3" fontId="7" fillId="0" borderId="2" xfId="0" applyNumberFormat="1" applyFont="1" applyFill="1" applyBorder="1" applyAlignment="1"/>
    <xf numFmtId="3" fontId="6" fillId="0" borderId="2" xfId="0" applyNumberFormat="1" applyFont="1" applyFill="1" applyBorder="1" applyAlignment="1"/>
    <xf numFmtId="3" fontId="6" fillId="0" borderId="1" xfId="0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14" fontId="0" fillId="0" borderId="1" xfId="0" applyNumberFormat="1" applyFont="1" applyFill="1" applyBorder="1" applyAlignment="1"/>
    <xf numFmtId="14" fontId="0" fillId="0" borderId="5" xfId="0" applyNumberFormat="1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1" fillId="0" borderId="2" xfId="0" applyFont="1" applyFill="1" applyBorder="1"/>
    <xf numFmtId="41" fontId="8" fillId="0" borderId="0" xfId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2" fillId="0" borderId="0" xfId="0" applyFont="1" applyAlignment="1">
      <alignment vertical="center"/>
    </xf>
    <xf numFmtId="0" fontId="1" fillId="0" borderId="0" xfId="0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285"/>
  <sheetViews>
    <sheetView tabSelected="1" zoomScaleNormal="100" workbookViewId="0">
      <selection activeCell="V7" sqref="V7"/>
    </sheetView>
  </sheetViews>
  <sheetFormatPr baseColWidth="10" defaultRowHeight="15" x14ac:dyDescent="0.25"/>
  <cols>
    <col min="1" max="1" width="6.85546875" customWidth="1"/>
    <col min="2" max="2" width="6.42578125" style="1" customWidth="1"/>
    <col min="3" max="3" width="11.42578125" style="1" customWidth="1"/>
    <col min="4" max="4" width="60.28515625" customWidth="1"/>
    <col min="5" max="5" width="41.5703125" style="22" customWidth="1"/>
    <col min="6" max="6" width="17.28515625" style="22" hidden="1" customWidth="1"/>
    <col min="7" max="8" width="17.28515625" style="22" customWidth="1"/>
    <col min="9" max="9" width="15.140625" style="36" customWidth="1"/>
    <col min="10" max="10" width="13.28515625" style="36" bestFit="1" customWidth="1"/>
    <col min="11" max="11" width="14.140625" style="36" bestFit="1" customWidth="1"/>
    <col min="12" max="13" width="14.140625" style="36" hidden="1" customWidth="1"/>
    <col min="14" max="14" width="17.7109375" style="40" hidden="1" customWidth="1"/>
    <col min="15" max="15" width="4.42578125" hidden="1" customWidth="1"/>
    <col min="16" max="16" width="11.42578125" hidden="1" customWidth="1"/>
    <col min="17" max="17" width="8.7109375" hidden="1" customWidth="1"/>
    <col min="18" max="18" width="22.28515625" hidden="1" customWidth="1"/>
    <col min="19" max="19" width="22.140625" hidden="1" customWidth="1"/>
    <col min="20" max="20" width="21.5703125" hidden="1" customWidth="1"/>
    <col min="21" max="86" width="11.42578125" style="8"/>
  </cols>
  <sheetData>
    <row r="2" spans="1:86" x14ac:dyDescent="0.25">
      <c r="A2" s="98" t="s">
        <v>194</v>
      </c>
    </row>
    <row r="3" spans="1:86" x14ac:dyDescent="0.25">
      <c r="A3" s="99" t="s">
        <v>195</v>
      </c>
    </row>
    <row r="5" spans="1:86" ht="21" x14ac:dyDescent="0.3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59"/>
      <c r="M5" s="59"/>
    </row>
    <row r="6" spans="1:86" ht="15.75" x14ac:dyDescent="0.25">
      <c r="A6" s="93" t="s">
        <v>95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62"/>
      <c r="M6" s="62"/>
    </row>
    <row r="7" spans="1:86" ht="15.75" x14ac:dyDescent="0.25">
      <c r="A7" s="93" t="s">
        <v>93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62"/>
      <c r="M7" s="62"/>
    </row>
    <row r="8" spans="1:86" ht="15.75" x14ac:dyDescent="0.25">
      <c r="A8" s="93" t="s">
        <v>94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62"/>
      <c r="M8" s="62"/>
    </row>
    <row r="9" spans="1:86" ht="15.75" x14ac:dyDescent="0.25">
      <c r="A9" s="58"/>
      <c r="B9" s="58"/>
      <c r="C9" s="58"/>
      <c r="D9" s="58"/>
      <c r="E9" s="58"/>
      <c r="F9" s="58"/>
      <c r="G9" s="58"/>
      <c r="H9" s="58"/>
      <c r="I9" s="58"/>
      <c r="J9" s="88"/>
      <c r="K9" s="58"/>
      <c r="L9" s="58"/>
      <c r="M9" s="58"/>
    </row>
    <row r="10" spans="1:86" ht="18.75" x14ac:dyDescent="0.3">
      <c r="A10" s="95" t="s">
        <v>96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63"/>
      <c r="M10" s="63"/>
    </row>
    <row r="12" spans="1:86" s="13" customFormat="1" ht="49.5" customHeight="1" x14ac:dyDescent="0.25">
      <c r="A12" s="24" t="s">
        <v>48</v>
      </c>
      <c r="B12" s="25" t="s">
        <v>90</v>
      </c>
      <c r="C12" s="24" t="s">
        <v>0</v>
      </c>
      <c r="D12" s="25" t="s">
        <v>1</v>
      </c>
      <c r="E12" s="25" t="s">
        <v>2</v>
      </c>
      <c r="F12" s="25" t="s">
        <v>69</v>
      </c>
      <c r="G12" s="25" t="s">
        <v>152</v>
      </c>
      <c r="H12" s="25" t="s">
        <v>99</v>
      </c>
      <c r="I12" s="55" t="s">
        <v>3</v>
      </c>
      <c r="J12" s="55" t="s">
        <v>24</v>
      </c>
      <c r="K12" s="55" t="s">
        <v>151</v>
      </c>
      <c r="L12" s="55" t="s">
        <v>98</v>
      </c>
      <c r="M12" s="55" t="s">
        <v>99</v>
      </c>
      <c r="N12" s="55" t="s">
        <v>10</v>
      </c>
      <c r="O12" s="26"/>
      <c r="P12" s="25" t="s">
        <v>11</v>
      </c>
      <c r="Q12" s="27" t="s">
        <v>50</v>
      </c>
      <c r="R12" s="25" t="s">
        <v>49</v>
      </c>
      <c r="S12" s="25"/>
      <c r="T12" s="27" t="s">
        <v>53</v>
      </c>
    </row>
    <row r="13" spans="1:86" s="1" customFormat="1" ht="15" customHeight="1" x14ac:dyDescent="0.25">
      <c r="A13" s="2">
        <v>1</v>
      </c>
      <c r="B13" s="5">
        <v>210</v>
      </c>
      <c r="C13" s="60" t="s">
        <v>89</v>
      </c>
      <c r="D13" s="61" t="s">
        <v>149</v>
      </c>
      <c r="E13" s="41" t="s">
        <v>57</v>
      </c>
      <c r="F13" s="41"/>
      <c r="G13" s="5" t="s">
        <v>187</v>
      </c>
      <c r="H13" s="41"/>
      <c r="I13" s="42">
        <f>36900000+1626000</f>
        <v>38526000</v>
      </c>
      <c r="J13" s="42">
        <v>0</v>
      </c>
      <c r="K13" s="42">
        <f>I13-J13</f>
        <v>38526000</v>
      </c>
      <c r="L13" s="42"/>
      <c r="M13" s="42"/>
      <c r="N13" s="43"/>
      <c r="O13" s="84"/>
      <c r="P13" s="56"/>
      <c r="Q13" s="89"/>
      <c r="R13" s="11"/>
      <c r="S13" s="85"/>
      <c r="T13" s="85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</row>
    <row r="14" spans="1:86" s="20" customFormat="1" ht="30" x14ac:dyDescent="0.25">
      <c r="A14" s="2">
        <v>2</v>
      </c>
      <c r="B14" s="5">
        <v>220</v>
      </c>
      <c r="C14" s="4">
        <v>412191</v>
      </c>
      <c r="D14" s="64" t="s">
        <v>101</v>
      </c>
      <c r="E14" s="65" t="s">
        <v>102</v>
      </c>
      <c r="F14" s="41"/>
      <c r="G14" s="5" t="s">
        <v>156</v>
      </c>
      <c r="H14" s="83">
        <v>44763</v>
      </c>
      <c r="I14" s="42">
        <v>2799400000</v>
      </c>
      <c r="J14" s="42">
        <v>0</v>
      </c>
      <c r="K14" s="42">
        <f>I14</f>
        <v>2799400000</v>
      </c>
      <c r="L14" s="42"/>
      <c r="M14" s="42"/>
      <c r="N14" s="43" t="s">
        <v>17</v>
      </c>
      <c r="O14" s="12"/>
      <c r="P14" s="4">
        <v>20</v>
      </c>
      <c r="Q14" s="4" t="s">
        <v>54</v>
      </c>
      <c r="R14" s="11"/>
      <c r="S14" s="5"/>
      <c r="T14" s="3">
        <v>44782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</row>
    <row r="15" spans="1:86" s="20" customFormat="1" ht="45" x14ac:dyDescent="0.25">
      <c r="A15" s="2">
        <v>3</v>
      </c>
      <c r="B15" s="5">
        <v>242</v>
      </c>
      <c r="C15" s="4">
        <v>412273</v>
      </c>
      <c r="D15" s="64" t="s">
        <v>123</v>
      </c>
      <c r="E15" s="65" t="s">
        <v>20</v>
      </c>
      <c r="F15" s="41" t="s">
        <v>68</v>
      </c>
      <c r="G15" s="5" t="s">
        <v>172</v>
      </c>
      <c r="H15" s="83">
        <v>44785</v>
      </c>
      <c r="I15" s="42">
        <v>749314942</v>
      </c>
      <c r="J15" s="42">
        <v>0</v>
      </c>
      <c r="K15" s="42">
        <f>I15-J15</f>
        <v>749314942</v>
      </c>
      <c r="L15" s="42"/>
      <c r="M15" s="42"/>
      <c r="N15" s="43" t="s">
        <v>19</v>
      </c>
      <c r="O15" s="12"/>
      <c r="P15" s="4">
        <v>20</v>
      </c>
      <c r="Q15" s="4" t="s">
        <v>54</v>
      </c>
      <c r="R15" s="11"/>
      <c r="S15" s="5"/>
      <c r="T15" s="3">
        <v>44805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</row>
    <row r="16" spans="1:86" s="20" customFormat="1" ht="45" x14ac:dyDescent="0.25">
      <c r="A16" s="2">
        <v>4</v>
      </c>
      <c r="B16" s="5">
        <v>242</v>
      </c>
      <c r="C16" s="4">
        <v>412319</v>
      </c>
      <c r="D16" s="64" t="s">
        <v>132</v>
      </c>
      <c r="E16" s="65" t="s">
        <v>21</v>
      </c>
      <c r="F16" s="41"/>
      <c r="G16" s="5">
        <v>44755</v>
      </c>
      <c r="H16" s="83">
        <v>44789</v>
      </c>
      <c r="I16" s="42">
        <v>370293995</v>
      </c>
      <c r="J16" s="42">
        <v>0</v>
      </c>
      <c r="K16" s="42">
        <v>370293995</v>
      </c>
      <c r="L16" s="42"/>
      <c r="M16" s="42"/>
      <c r="N16" s="43" t="s">
        <v>19</v>
      </c>
      <c r="O16" s="12"/>
      <c r="P16" s="4">
        <v>20</v>
      </c>
      <c r="Q16" s="4" t="s">
        <v>54</v>
      </c>
      <c r="R16" s="11"/>
      <c r="S16" s="5"/>
      <c r="T16" s="3">
        <v>44806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</row>
    <row r="17" spans="1:86" s="20" customFormat="1" x14ac:dyDescent="0.25">
      <c r="A17" s="2">
        <v>5</v>
      </c>
      <c r="B17" s="5">
        <v>243</v>
      </c>
      <c r="C17" s="4" t="s">
        <v>47</v>
      </c>
      <c r="D17" s="64" t="s">
        <v>142</v>
      </c>
      <c r="E17" s="65" t="s">
        <v>144</v>
      </c>
      <c r="F17" s="41"/>
      <c r="G17" s="5">
        <v>44838</v>
      </c>
      <c r="H17" s="83">
        <v>44873</v>
      </c>
      <c r="I17" s="42">
        <v>29200000</v>
      </c>
      <c r="J17" s="42">
        <v>0</v>
      </c>
      <c r="K17" s="42">
        <v>29200000</v>
      </c>
      <c r="L17" s="42"/>
      <c r="M17" s="42"/>
      <c r="N17" s="43" t="s">
        <v>52</v>
      </c>
      <c r="O17" s="12"/>
      <c r="P17" s="4">
        <v>20</v>
      </c>
      <c r="Q17" s="4"/>
      <c r="R17" s="11"/>
      <c r="S17" s="5"/>
      <c r="T17" s="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</row>
    <row r="18" spans="1:86" s="20" customFormat="1" ht="30" x14ac:dyDescent="0.25">
      <c r="A18" s="2">
        <v>6</v>
      </c>
      <c r="B18" s="5">
        <v>251</v>
      </c>
      <c r="C18" s="4">
        <v>412259</v>
      </c>
      <c r="D18" s="64" t="s">
        <v>117</v>
      </c>
      <c r="E18" s="65" t="s">
        <v>29</v>
      </c>
      <c r="F18" s="41"/>
      <c r="G18" s="5" t="s">
        <v>167</v>
      </c>
      <c r="H18" s="83">
        <v>44691</v>
      </c>
      <c r="I18" s="42">
        <v>1089600000</v>
      </c>
      <c r="J18" s="42">
        <f>I18</f>
        <v>1089600000</v>
      </c>
      <c r="K18" s="42">
        <f t="shared" ref="K18:K23" si="0">I18-J18</f>
        <v>0</v>
      </c>
      <c r="L18" s="42"/>
      <c r="M18" s="42"/>
      <c r="N18" s="43">
        <v>44609</v>
      </c>
      <c r="O18" s="12"/>
      <c r="P18" s="4">
        <v>20</v>
      </c>
      <c r="Q18" s="4" t="s">
        <v>54</v>
      </c>
      <c r="R18" s="11"/>
      <c r="S18" s="5"/>
      <c r="T18" s="3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</row>
    <row r="19" spans="1:86" s="20" customFormat="1" ht="30" x14ac:dyDescent="0.25">
      <c r="A19" s="2">
        <v>7</v>
      </c>
      <c r="B19" s="5">
        <v>251</v>
      </c>
      <c r="C19" s="4" t="s">
        <v>47</v>
      </c>
      <c r="D19" s="64" t="s">
        <v>190</v>
      </c>
      <c r="E19" s="65" t="s">
        <v>28</v>
      </c>
      <c r="F19" s="41"/>
      <c r="G19" s="5">
        <v>44699</v>
      </c>
      <c r="H19" s="83">
        <v>44691</v>
      </c>
      <c r="I19" s="42">
        <v>1035000000</v>
      </c>
      <c r="J19" s="42">
        <v>1035000000</v>
      </c>
      <c r="K19" s="42">
        <f t="shared" si="0"/>
        <v>0</v>
      </c>
      <c r="L19" s="42"/>
      <c r="M19" s="42"/>
      <c r="N19" s="43">
        <v>44615</v>
      </c>
      <c r="O19" s="12"/>
      <c r="P19" s="4">
        <v>20</v>
      </c>
      <c r="Q19" s="4" t="s">
        <v>54</v>
      </c>
      <c r="R19" s="11"/>
      <c r="S19" s="5"/>
      <c r="T19" s="3">
        <v>44615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</row>
    <row r="20" spans="1:86" s="20" customFormat="1" x14ac:dyDescent="0.25">
      <c r="A20" s="2">
        <v>8</v>
      </c>
      <c r="B20" s="5">
        <v>251</v>
      </c>
      <c r="C20" s="4" t="s">
        <v>47</v>
      </c>
      <c r="D20" s="64" t="s">
        <v>148</v>
      </c>
      <c r="E20" s="65" t="s">
        <v>29</v>
      </c>
      <c r="F20" s="41"/>
      <c r="G20" s="5" t="s">
        <v>186</v>
      </c>
      <c r="H20" s="83">
        <v>44812</v>
      </c>
      <c r="I20" s="42">
        <v>170248500</v>
      </c>
      <c r="J20" s="42">
        <f>I20</f>
        <v>170248500</v>
      </c>
      <c r="K20" s="42">
        <f t="shared" si="0"/>
        <v>0</v>
      </c>
      <c r="L20" s="42"/>
      <c r="M20" s="42"/>
      <c r="N20" s="43"/>
      <c r="O20" s="12"/>
      <c r="P20" s="4"/>
      <c r="Q20" s="4"/>
      <c r="R20" s="11"/>
      <c r="S20" s="5"/>
      <c r="T20" s="3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</row>
    <row r="21" spans="1:86" s="20" customFormat="1" x14ac:dyDescent="0.25">
      <c r="A21" s="2">
        <v>9</v>
      </c>
      <c r="B21" s="5">
        <v>253</v>
      </c>
      <c r="C21" s="4">
        <v>412187</v>
      </c>
      <c r="D21" s="64" t="s">
        <v>115</v>
      </c>
      <c r="E21" s="65" t="s">
        <v>38</v>
      </c>
      <c r="F21" s="41"/>
      <c r="G21" s="5" t="s">
        <v>153</v>
      </c>
      <c r="H21" s="83">
        <v>44802</v>
      </c>
      <c r="I21" s="42">
        <v>201822790</v>
      </c>
      <c r="J21" s="42">
        <v>0</v>
      </c>
      <c r="K21" s="42">
        <f t="shared" si="0"/>
        <v>201822790</v>
      </c>
      <c r="L21" s="42"/>
      <c r="M21" s="42"/>
      <c r="N21" s="43"/>
      <c r="O21" s="12"/>
      <c r="P21" s="4">
        <v>20</v>
      </c>
      <c r="Q21" s="4" t="s">
        <v>54</v>
      </c>
      <c r="R21" s="11"/>
      <c r="S21" s="5"/>
      <c r="T21" s="3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</row>
    <row r="22" spans="1:86" s="20" customFormat="1" x14ac:dyDescent="0.25">
      <c r="A22" s="2"/>
      <c r="B22" s="5">
        <v>253</v>
      </c>
      <c r="C22" s="4">
        <v>412187</v>
      </c>
      <c r="D22" s="64" t="s">
        <v>97</v>
      </c>
      <c r="E22" s="65" t="s">
        <v>39</v>
      </c>
      <c r="F22" s="41" t="s">
        <v>70</v>
      </c>
      <c r="G22" s="5" t="s">
        <v>153</v>
      </c>
      <c r="H22" s="83">
        <v>44802</v>
      </c>
      <c r="I22" s="42">
        <v>587879600</v>
      </c>
      <c r="J22" s="42">
        <f>I22</f>
        <v>587879600</v>
      </c>
      <c r="K22" s="42">
        <f t="shared" si="0"/>
        <v>0</v>
      </c>
      <c r="L22" s="42"/>
      <c r="M22" s="42"/>
      <c r="N22" s="43">
        <v>44817</v>
      </c>
      <c r="O22" s="12"/>
      <c r="P22" s="4">
        <v>20</v>
      </c>
      <c r="Q22" s="4" t="s">
        <v>54</v>
      </c>
      <c r="R22" s="11"/>
      <c r="S22" s="5"/>
      <c r="T22" s="3">
        <v>44823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</row>
    <row r="23" spans="1:86" s="20" customFormat="1" x14ac:dyDescent="0.25">
      <c r="A23" s="2">
        <v>10</v>
      </c>
      <c r="B23" s="5">
        <v>262</v>
      </c>
      <c r="C23" s="4" t="s">
        <v>47</v>
      </c>
      <c r="D23" s="64" t="s">
        <v>140</v>
      </c>
      <c r="E23" s="65" t="s">
        <v>7</v>
      </c>
      <c r="F23" s="41"/>
      <c r="G23" s="5">
        <v>44812</v>
      </c>
      <c r="H23" s="83">
        <v>44833</v>
      </c>
      <c r="I23" s="42">
        <v>3765410275</v>
      </c>
      <c r="J23" s="42">
        <v>0</v>
      </c>
      <c r="K23" s="42">
        <f t="shared" si="0"/>
        <v>3765410275</v>
      </c>
      <c r="L23" s="42"/>
      <c r="M23" s="42"/>
      <c r="N23" s="43" t="s">
        <v>46</v>
      </c>
      <c r="O23" s="12"/>
      <c r="P23" s="4">
        <v>20</v>
      </c>
      <c r="Q23" s="4" t="s">
        <v>54</v>
      </c>
      <c r="R23" s="11"/>
      <c r="S23" s="5"/>
      <c r="T23" s="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</row>
    <row r="24" spans="1:86" s="20" customFormat="1" x14ac:dyDescent="0.25">
      <c r="A24" s="2">
        <v>11</v>
      </c>
      <c r="B24" s="5">
        <v>262</v>
      </c>
      <c r="C24" s="4" t="s">
        <v>47</v>
      </c>
      <c r="D24" s="64" t="s">
        <v>141</v>
      </c>
      <c r="E24" s="65" t="s">
        <v>6</v>
      </c>
      <c r="F24" s="41"/>
      <c r="G24" s="5">
        <v>44812</v>
      </c>
      <c r="H24" s="83">
        <v>44832</v>
      </c>
      <c r="I24" s="42">
        <v>454561800</v>
      </c>
      <c r="J24" s="42">
        <v>0</v>
      </c>
      <c r="K24" s="42">
        <f>I24</f>
        <v>454561800</v>
      </c>
      <c r="L24" s="42"/>
      <c r="M24" s="42"/>
      <c r="N24" s="43" t="s">
        <v>46</v>
      </c>
      <c r="O24" s="12"/>
      <c r="P24" s="4">
        <v>20</v>
      </c>
      <c r="Q24" s="4" t="s">
        <v>54</v>
      </c>
      <c r="R24" s="11"/>
      <c r="S24" s="5"/>
      <c r="T24" s="3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</row>
    <row r="25" spans="1:86" s="20" customFormat="1" ht="30" x14ac:dyDescent="0.25">
      <c r="A25" s="2">
        <v>12</v>
      </c>
      <c r="B25" s="5">
        <v>262</v>
      </c>
      <c r="C25" s="4" t="s">
        <v>47</v>
      </c>
      <c r="D25" s="64" t="s">
        <v>143</v>
      </c>
      <c r="E25" s="65" t="s">
        <v>12</v>
      </c>
      <c r="F25" s="41"/>
      <c r="G25" s="5">
        <v>44813</v>
      </c>
      <c r="H25" s="83">
        <v>44867</v>
      </c>
      <c r="I25" s="42">
        <v>400675000</v>
      </c>
      <c r="J25" s="42">
        <v>0</v>
      </c>
      <c r="K25" s="42">
        <f>I25-J25</f>
        <v>400675000</v>
      </c>
      <c r="L25" s="42"/>
      <c r="M25" s="42"/>
      <c r="N25" s="43" t="s">
        <v>46</v>
      </c>
      <c r="O25" s="12"/>
      <c r="P25" s="4">
        <v>20</v>
      </c>
      <c r="Q25" s="90"/>
      <c r="R25" s="11"/>
      <c r="S25" s="5"/>
      <c r="T25" s="3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</row>
    <row r="26" spans="1:86" s="20" customFormat="1" ht="45" x14ac:dyDescent="0.25">
      <c r="A26" s="2">
        <v>13</v>
      </c>
      <c r="B26" s="5">
        <v>262</v>
      </c>
      <c r="C26" s="4">
        <v>412190</v>
      </c>
      <c r="D26" s="64" t="s">
        <v>103</v>
      </c>
      <c r="E26" s="65" t="s">
        <v>7</v>
      </c>
      <c r="F26" s="41"/>
      <c r="G26" s="5" t="s">
        <v>155</v>
      </c>
      <c r="H26" s="83">
        <v>44757</v>
      </c>
      <c r="I26" s="42">
        <v>3484299725</v>
      </c>
      <c r="J26" s="42">
        <f>I26</f>
        <v>3484299725</v>
      </c>
      <c r="K26" s="42">
        <f>I26-J26</f>
        <v>0</v>
      </c>
      <c r="L26" s="42"/>
      <c r="M26" s="42"/>
      <c r="N26" s="43" t="s">
        <v>15</v>
      </c>
      <c r="O26" s="12"/>
      <c r="P26" s="4">
        <v>20</v>
      </c>
      <c r="Q26" s="4" t="s">
        <v>54</v>
      </c>
      <c r="R26" s="11"/>
      <c r="S26" s="5"/>
      <c r="T26" s="3">
        <v>44774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</row>
    <row r="27" spans="1:86" s="20" customFormat="1" ht="45" x14ac:dyDescent="0.25">
      <c r="A27" s="2">
        <v>14</v>
      </c>
      <c r="B27" s="5">
        <v>262</v>
      </c>
      <c r="C27" s="4">
        <v>412268</v>
      </c>
      <c r="D27" s="64" t="s">
        <v>120</v>
      </c>
      <c r="E27" s="65" t="s">
        <v>12</v>
      </c>
      <c r="F27" s="41" t="s">
        <v>70</v>
      </c>
      <c r="G27" s="5" t="s">
        <v>168</v>
      </c>
      <c r="H27" s="83">
        <v>44806</v>
      </c>
      <c r="I27" s="42">
        <v>2744033000</v>
      </c>
      <c r="J27" s="42">
        <f>I27</f>
        <v>2744033000</v>
      </c>
      <c r="K27" s="42">
        <f>0</f>
        <v>0</v>
      </c>
      <c r="L27" s="42"/>
      <c r="M27" s="42"/>
      <c r="N27" s="43" t="s">
        <v>15</v>
      </c>
      <c r="O27" s="12"/>
      <c r="P27" s="4">
        <v>20</v>
      </c>
      <c r="Q27" s="4" t="s">
        <v>54</v>
      </c>
      <c r="R27" s="11"/>
      <c r="S27" s="5"/>
      <c r="T27" s="3">
        <v>44774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</row>
    <row r="28" spans="1:86" s="20" customFormat="1" ht="30" x14ac:dyDescent="0.25">
      <c r="A28" s="2">
        <v>15</v>
      </c>
      <c r="B28" s="5">
        <v>262</v>
      </c>
      <c r="C28" s="4">
        <v>412269</v>
      </c>
      <c r="D28" s="64" t="s">
        <v>121</v>
      </c>
      <c r="E28" s="65" t="s">
        <v>6</v>
      </c>
      <c r="F28" s="41"/>
      <c r="G28" s="5" t="s">
        <v>171</v>
      </c>
      <c r="H28" s="83">
        <v>44832</v>
      </c>
      <c r="I28" s="42">
        <v>645658200</v>
      </c>
      <c r="J28" s="42">
        <f>I28</f>
        <v>645658200</v>
      </c>
      <c r="K28" s="42">
        <f>I28-J28</f>
        <v>0</v>
      </c>
      <c r="L28" s="42"/>
      <c r="M28" s="42"/>
      <c r="N28" s="43" t="s">
        <v>15</v>
      </c>
      <c r="O28" s="12"/>
      <c r="P28" s="4">
        <v>20</v>
      </c>
      <c r="Q28" s="4" t="s">
        <v>54</v>
      </c>
      <c r="R28" s="11"/>
      <c r="S28" s="5"/>
      <c r="T28" s="3">
        <v>44774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</row>
    <row r="29" spans="1:86" s="20" customFormat="1" x14ac:dyDescent="0.25">
      <c r="A29" s="2">
        <v>16</v>
      </c>
      <c r="B29" s="5">
        <v>264</v>
      </c>
      <c r="C29" s="4" t="s">
        <v>47</v>
      </c>
      <c r="D29" s="64" t="s">
        <v>146</v>
      </c>
      <c r="E29" s="65" t="s">
        <v>71</v>
      </c>
      <c r="F29" s="41"/>
      <c r="G29" s="5" t="s">
        <v>185</v>
      </c>
      <c r="H29" s="83">
        <v>44873</v>
      </c>
      <c r="I29" s="42">
        <v>20000000</v>
      </c>
      <c r="J29" s="42">
        <v>0</v>
      </c>
      <c r="K29" s="42">
        <f>I29-J29</f>
        <v>20000000</v>
      </c>
      <c r="L29" s="42"/>
      <c r="M29" s="42"/>
      <c r="N29" s="43" t="s">
        <v>52</v>
      </c>
      <c r="O29" s="12"/>
      <c r="P29" s="4">
        <v>20</v>
      </c>
      <c r="Q29" s="4"/>
      <c r="R29" s="11"/>
      <c r="S29" s="5"/>
      <c r="T29" s="3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</row>
    <row r="30" spans="1:86" s="20" customFormat="1" ht="60" x14ac:dyDescent="0.25">
      <c r="A30" s="2">
        <v>17</v>
      </c>
      <c r="B30" s="5">
        <v>264</v>
      </c>
      <c r="C30" s="4">
        <v>412278</v>
      </c>
      <c r="D30" s="64" t="s">
        <v>126</v>
      </c>
      <c r="E30" s="65" t="s">
        <v>18</v>
      </c>
      <c r="F30" s="41"/>
      <c r="G30" s="5" t="s">
        <v>174</v>
      </c>
      <c r="H30" s="83">
        <v>44769</v>
      </c>
      <c r="I30" s="42">
        <v>97909000</v>
      </c>
      <c r="J30" s="42">
        <v>0</v>
      </c>
      <c r="K30" s="42">
        <f>I30</f>
        <v>97909000</v>
      </c>
      <c r="L30" s="42"/>
      <c r="M30" s="42"/>
      <c r="N30" s="43" t="s">
        <v>19</v>
      </c>
      <c r="O30" s="12"/>
      <c r="P30" s="4">
        <v>20</v>
      </c>
      <c r="Q30" s="4" t="s">
        <v>54</v>
      </c>
      <c r="R30" s="11"/>
      <c r="S30" s="5"/>
      <c r="T30" s="3">
        <v>44778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</row>
    <row r="31" spans="1:86" s="20" customFormat="1" ht="30" x14ac:dyDescent="0.25">
      <c r="A31" s="2">
        <v>18</v>
      </c>
      <c r="B31" s="5">
        <v>265</v>
      </c>
      <c r="C31" s="4">
        <v>412225</v>
      </c>
      <c r="D31" s="64" t="s">
        <v>110</v>
      </c>
      <c r="E31" s="65" t="s">
        <v>64</v>
      </c>
      <c r="F31" s="41"/>
      <c r="G31" s="5" t="s">
        <v>161</v>
      </c>
      <c r="H31" s="83">
        <v>44831</v>
      </c>
      <c r="I31" s="42">
        <v>1739015000</v>
      </c>
      <c r="J31" s="42">
        <v>0</v>
      </c>
      <c r="K31" s="42">
        <f>I31</f>
        <v>1739015000</v>
      </c>
      <c r="L31" s="42"/>
      <c r="M31" s="42"/>
      <c r="N31" s="43"/>
      <c r="O31" s="12"/>
      <c r="P31" s="4">
        <v>20</v>
      </c>
      <c r="Q31" s="4"/>
      <c r="R31" s="11"/>
      <c r="S31" s="5"/>
      <c r="T31" s="3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</row>
    <row r="32" spans="1:86" s="20" customFormat="1" ht="30" x14ac:dyDescent="0.25">
      <c r="A32" s="2">
        <v>19</v>
      </c>
      <c r="B32" s="5">
        <v>265</v>
      </c>
      <c r="C32" s="4">
        <v>412227</v>
      </c>
      <c r="D32" s="64" t="s">
        <v>111</v>
      </c>
      <c r="E32" s="65" t="s">
        <v>63</v>
      </c>
      <c r="F32" s="41"/>
      <c r="G32" s="5" t="s">
        <v>162</v>
      </c>
      <c r="H32" s="83">
        <v>44817</v>
      </c>
      <c r="I32" s="42">
        <v>1742500000</v>
      </c>
      <c r="J32" s="42">
        <v>0</v>
      </c>
      <c r="K32" s="42">
        <f>I32-J32</f>
        <v>1742500000</v>
      </c>
      <c r="L32" s="42"/>
      <c r="M32" s="42"/>
      <c r="N32" s="43"/>
      <c r="O32" s="12"/>
      <c r="P32" s="4">
        <v>20</v>
      </c>
      <c r="Q32" s="4" t="s">
        <v>54</v>
      </c>
      <c r="R32" s="11"/>
      <c r="S32" s="5"/>
      <c r="T32" s="3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</row>
    <row r="33" spans="1:86" s="20" customFormat="1" ht="60" x14ac:dyDescent="0.25">
      <c r="A33" s="2">
        <v>20</v>
      </c>
      <c r="B33" s="5">
        <v>265</v>
      </c>
      <c r="C33" s="4">
        <v>412229</v>
      </c>
      <c r="D33" s="64" t="s">
        <v>112</v>
      </c>
      <c r="E33" s="65" t="s">
        <v>65</v>
      </c>
      <c r="F33" s="41"/>
      <c r="G33" s="5" t="s">
        <v>163</v>
      </c>
      <c r="H33" s="83">
        <v>44831</v>
      </c>
      <c r="I33" s="42">
        <v>1742151500</v>
      </c>
      <c r="J33" s="42">
        <v>0</v>
      </c>
      <c r="K33" s="42">
        <f>I33-J33</f>
        <v>1742151500</v>
      </c>
      <c r="L33" s="42"/>
      <c r="M33" s="42"/>
      <c r="N33" s="43"/>
      <c r="O33" s="12"/>
      <c r="P33" s="4">
        <v>20</v>
      </c>
      <c r="Q33" s="4" t="s">
        <v>54</v>
      </c>
      <c r="R33" s="11"/>
      <c r="S33" s="5"/>
      <c r="T33" s="3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</row>
    <row r="34" spans="1:86" s="20" customFormat="1" ht="45" x14ac:dyDescent="0.25">
      <c r="A34" s="2">
        <v>21</v>
      </c>
      <c r="B34" s="5">
        <v>265</v>
      </c>
      <c r="C34" s="4">
        <v>412231</v>
      </c>
      <c r="D34" s="64" t="s">
        <v>113</v>
      </c>
      <c r="E34" s="65" t="s">
        <v>31</v>
      </c>
      <c r="F34" s="41"/>
      <c r="G34" s="5" t="s">
        <v>164</v>
      </c>
      <c r="H34" s="83">
        <v>44832</v>
      </c>
      <c r="I34" s="42">
        <v>1739015000</v>
      </c>
      <c r="J34" s="42">
        <v>0</v>
      </c>
      <c r="K34" s="42">
        <v>1739015000</v>
      </c>
      <c r="L34" s="42"/>
      <c r="M34" s="42"/>
      <c r="N34" s="43"/>
      <c r="O34" s="12"/>
      <c r="P34" s="4">
        <v>20</v>
      </c>
      <c r="Q34" s="4" t="s">
        <v>54</v>
      </c>
      <c r="R34" s="11"/>
      <c r="S34" s="5"/>
      <c r="T34" s="3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</row>
    <row r="35" spans="1:86" s="20" customFormat="1" ht="45" x14ac:dyDescent="0.25">
      <c r="A35" s="2">
        <v>22</v>
      </c>
      <c r="B35" s="5">
        <v>265</v>
      </c>
      <c r="C35" s="4">
        <v>412233</v>
      </c>
      <c r="D35" s="64" t="s">
        <v>113</v>
      </c>
      <c r="E35" s="65" t="s">
        <v>31</v>
      </c>
      <c r="F35" s="41"/>
      <c r="G35" s="5" t="s">
        <v>165</v>
      </c>
      <c r="H35" s="83">
        <v>44816</v>
      </c>
      <c r="I35" s="42">
        <v>1742500000</v>
      </c>
      <c r="J35" s="42">
        <v>0</v>
      </c>
      <c r="K35" s="42">
        <v>1742500000</v>
      </c>
      <c r="L35" s="42"/>
      <c r="M35" s="42"/>
      <c r="N35" s="43"/>
      <c r="O35" s="12"/>
      <c r="P35" s="4">
        <v>20</v>
      </c>
      <c r="Q35" s="4" t="s">
        <v>54</v>
      </c>
      <c r="R35" s="11"/>
      <c r="S35" s="5"/>
      <c r="T35" s="3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</row>
    <row r="36" spans="1:86" s="20" customFormat="1" ht="45" x14ac:dyDescent="0.25">
      <c r="A36" s="2">
        <v>23</v>
      </c>
      <c r="B36" s="5">
        <v>265</v>
      </c>
      <c r="C36" s="4">
        <v>412235</v>
      </c>
      <c r="D36" s="64" t="s">
        <v>114</v>
      </c>
      <c r="E36" s="65" t="s">
        <v>65</v>
      </c>
      <c r="F36" s="41"/>
      <c r="G36" s="5" t="s">
        <v>164</v>
      </c>
      <c r="H36" s="83">
        <v>44832</v>
      </c>
      <c r="I36" s="42">
        <v>1741803000</v>
      </c>
      <c r="J36" s="42">
        <v>0</v>
      </c>
      <c r="K36" s="42">
        <f>I36-J36</f>
        <v>1741803000</v>
      </c>
      <c r="L36" s="42"/>
      <c r="M36" s="42"/>
      <c r="N36" s="43"/>
      <c r="O36" s="12"/>
      <c r="P36" s="4">
        <v>20</v>
      </c>
      <c r="Q36" s="4"/>
      <c r="R36" s="11"/>
      <c r="S36" s="5"/>
      <c r="T36" s="3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</row>
    <row r="37" spans="1:86" s="20" customFormat="1" ht="45" x14ac:dyDescent="0.25">
      <c r="A37" s="2">
        <v>24</v>
      </c>
      <c r="B37" s="5">
        <v>266</v>
      </c>
      <c r="C37" s="4" t="s">
        <v>47</v>
      </c>
      <c r="D37" s="64" t="s">
        <v>147</v>
      </c>
      <c r="E37" s="65" t="s">
        <v>25</v>
      </c>
      <c r="F37" s="41" t="s">
        <v>77</v>
      </c>
      <c r="G37" s="5" t="s">
        <v>185</v>
      </c>
      <c r="H37" s="83">
        <v>44833</v>
      </c>
      <c r="I37" s="42">
        <v>3386875000</v>
      </c>
      <c r="J37" s="42">
        <v>3048187500</v>
      </c>
      <c r="K37" s="42">
        <f>I37-J37</f>
        <v>338687500</v>
      </c>
      <c r="L37" s="42"/>
      <c r="M37" s="42"/>
      <c r="N37" s="43"/>
      <c r="O37" s="12"/>
      <c r="P37" s="4"/>
      <c r="Q37" s="4"/>
      <c r="R37" s="11"/>
      <c r="S37" s="5"/>
      <c r="T37" s="3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</row>
    <row r="38" spans="1:86" s="20" customFormat="1" ht="30" x14ac:dyDescent="0.25">
      <c r="A38" s="2">
        <v>25</v>
      </c>
      <c r="B38" s="5">
        <v>266</v>
      </c>
      <c r="C38" s="4" t="s">
        <v>47</v>
      </c>
      <c r="D38" s="64" t="s">
        <v>76</v>
      </c>
      <c r="E38" s="65" t="s">
        <v>30</v>
      </c>
      <c r="F38" s="41"/>
      <c r="G38" s="5" t="s">
        <v>186</v>
      </c>
      <c r="H38" s="83">
        <v>44865</v>
      </c>
      <c r="I38" s="42">
        <v>285000000</v>
      </c>
      <c r="J38" s="42">
        <v>0</v>
      </c>
      <c r="K38" s="42">
        <f>I38-J38</f>
        <v>285000000</v>
      </c>
      <c r="L38" s="42"/>
      <c r="M38" s="42"/>
      <c r="N38" s="43"/>
      <c r="O38" s="12"/>
      <c r="P38" s="4"/>
      <c r="Q38" s="4" t="s">
        <v>54</v>
      </c>
      <c r="R38" s="11"/>
      <c r="S38" s="5"/>
      <c r="T38" s="3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</row>
    <row r="39" spans="1:86" s="20" customFormat="1" x14ac:dyDescent="0.25">
      <c r="A39" s="2">
        <v>26</v>
      </c>
      <c r="B39" s="5">
        <v>266</v>
      </c>
      <c r="C39" s="4">
        <v>412318</v>
      </c>
      <c r="D39" s="64" t="s">
        <v>131</v>
      </c>
      <c r="E39" s="65" t="s">
        <v>31</v>
      </c>
      <c r="F39" s="41"/>
      <c r="G39" s="5" t="s">
        <v>178</v>
      </c>
      <c r="H39" s="83">
        <v>44697</v>
      </c>
      <c r="I39" s="42">
        <v>637066668</v>
      </c>
      <c r="J39" s="42">
        <v>637066668</v>
      </c>
      <c r="K39" s="42">
        <v>0</v>
      </c>
      <c r="L39" s="42"/>
      <c r="M39" s="42"/>
      <c r="N39" s="43">
        <v>44678</v>
      </c>
      <c r="O39" s="12"/>
      <c r="P39" s="4">
        <v>20</v>
      </c>
      <c r="Q39" s="4" t="s">
        <v>54</v>
      </c>
      <c r="R39" s="11"/>
      <c r="S39" s="5"/>
      <c r="T39" s="3">
        <v>44678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</row>
    <row r="40" spans="1:86" s="20" customFormat="1" x14ac:dyDescent="0.25">
      <c r="A40" s="2">
        <v>27</v>
      </c>
      <c r="B40" s="5">
        <v>266</v>
      </c>
      <c r="C40" s="4" t="s">
        <v>47</v>
      </c>
      <c r="D40" s="64" t="s">
        <v>26</v>
      </c>
      <c r="E40" s="65" t="s">
        <v>25</v>
      </c>
      <c r="F40" s="41"/>
      <c r="G40" s="5">
        <v>44663</v>
      </c>
      <c r="H40" s="83">
        <v>44700</v>
      </c>
      <c r="I40" s="42">
        <v>184273000</v>
      </c>
      <c r="J40" s="42">
        <v>184273000</v>
      </c>
      <c r="K40" s="42">
        <f t="shared" ref="K40:K45" si="1">I40-J40</f>
        <v>0</v>
      </c>
      <c r="L40" s="42"/>
      <c r="M40" s="42"/>
      <c r="N40" s="43">
        <v>44701</v>
      </c>
      <c r="O40" s="12"/>
      <c r="P40" s="4">
        <v>20</v>
      </c>
      <c r="Q40" s="4" t="s">
        <v>54</v>
      </c>
      <c r="R40" s="11"/>
      <c r="S40" s="5"/>
      <c r="T40" s="3">
        <v>44701</v>
      </c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</row>
    <row r="41" spans="1:86" s="20" customFormat="1" ht="30" x14ac:dyDescent="0.25">
      <c r="A41" s="2">
        <v>28</v>
      </c>
      <c r="B41" s="5">
        <v>266</v>
      </c>
      <c r="C41" s="4" t="s">
        <v>47</v>
      </c>
      <c r="D41" s="64" t="s">
        <v>133</v>
      </c>
      <c r="E41" s="65" t="s">
        <v>30</v>
      </c>
      <c r="F41" s="41"/>
      <c r="G41" s="5" t="s">
        <v>179</v>
      </c>
      <c r="H41" s="83">
        <v>44706</v>
      </c>
      <c r="I41" s="42">
        <v>417000000</v>
      </c>
      <c r="J41" s="42">
        <f>I41</f>
        <v>417000000</v>
      </c>
      <c r="K41" s="42">
        <f t="shared" si="1"/>
        <v>0</v>
      </c>
      <c r="L41" s="42"/>
      <c r="M41" s="42"/>
      <c r="N41" s="43">
        <v>44708</v>
      </c>
      <c r="O41" s="12"/>
      <c r="P41" s="4">
        <v>20</v>
      </c>
      <c r="Q41" s="4" t="s">
        <v>54</v>
      </c>
      <c r="R41" s="11"/>
      <c r="S41" s="5"/>
      <c r="T41" s="3">
        <v>44708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</row>
    <row r="42" spans="1:86" s="20" customFormat="1" x14ac:dyDescent="0.25">
      <c r="A42" s="2">
        <v>29</v>
      </c>
      <c r="B42" s="5">
        <v>268</v>
      </c>
      <c r="C42" s="4">
        <v>414825</v>
      </c>
      <c r="D42" s="64" t="s">
        <v>136</v>
      </c>
      <c r="E42" s="65" t="s">
        <v>37</v>
      </c>
      <c r="F42" s="41" t="s">
        <v>70</v>
      </c>
      <c r="G42" s="5" t="s">
        <v>181</v>
      </c>
      <c r="H42" s="83">
        <v>44778</v>
      </c>
      <c r="I42" s="42">
        <v>156513000</v>
      </c>
      <c r="J42" s="42">
        <f>I42</f>
        <v>156513000</v>
      </c>
      <c r="K42" s="42">
        <f t="shared" si="1"/>
        <v>0</v>
      </c>
      <c r="L42" s="42"/>
      <c r="M42" s="42"/>
      <c r="N42" s="43">
        <v>44804</v>
      </c>
      <c r="O42" s="12"/>
      <c r="P42" s="4">
        <v>20</v>
      </c>
      <c r="Q42" s="4" t="s">
        <v>54</v>
      </c>
      <c r="R42" s="11"/>
      <c r="S42" s="5"/>
      <c r="T42" s="3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</row>
    <row r="43" spans="1:86" s="20" customFormat="1" x14ac:dyDescent="0.25">
      <c r="A43" s="2">
        <v>30</v>
      </c>
      <c r="B43" s="5">
        <v>334</v>
      </c>
      <c r="C43" s="4">
        <v>412222</v>
      </c>
      <c r="D43" s="64" t="s">
        <v>109</v>
      </c>
      <c r="E43" s="65" t="s">
        <v>5</v>
      </c>
      <c r="F43" s="41"/>
      <c r="G43" s="5" t="s">
        <v>160</v>
      </c>
      <c r="H43" s="83">
        <v>44795</v>
      </c>
      <c r="I43" s="42">
        <v>405059881</v>
      </c>
      <c r="J43" s="42">
        <v>0</v>
      </c>
      <c r="K43" s="42">
        <f t="shared" si="1"/>
        <v>405059881</v>
      </c>
      <c r="L43" s="42"/>
      <c r="M43" s="42"/>
      <c r="N43" s="43">
        <v>44811</v>
      </c>
      <c r="O43" s="12"/>
      <c r="P43" s="4">
        <v>20</v>
      </c>
      <c r="Q43" s="4" t="s">
        <v>54</v>
      </c>
      <c r="R43" s="11"/>
      <c r="S43" s="5"/>
      <c r="T43" s="3">
        <v>44812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</row>
    <row r="44" spans="1:86" s="20" customFormat="1" ht="60" x14ac:dyDescent="0.25">
      <c r="A44" s="2">
        <v>31</v>
      </c>
      <c r="B44" s="5">
        <v>334</v>
      </c>
      <c r="C44" s="4">
        <v>412266</v>
      </c>
      <c r="D44" s="64" t="s">
        <v>119</v>
      </c>
      <c r="E44" s="65" t="s">
        <v>43</v>
      </c>
      <c r="F44" s="41" t="s">
        <v>70</v>
      </c>
      <c r="G44" s="5" t="s">
        <v>170</v>
      </c>
      <c r="H44" s="83">
        <v>44792</v>
      </c>
      <c r="I44" s="42">
        <v>380569200</v>
      </c>
      <c r="J44" s="42">
        <f>I44</f>
        <v>380569200</v>
      </c>
      <c r="K44" s="42">
        <f t="shared" si="1"/>
        <v>0</v>
      </c>
      <c r="L44" s="42"/>
      <c r="M44" s="42"/>
      <c r="N44" s="43" t="s">
        <v>22</v>
      </c>
      <c r="O44" s="12"/>
      <c r="P44" s="4">
        <v>20</v>
      </c>
      <c r="Q44" s="4" t="s">
        <v>54</v>
      </c>
      <c r="R44" s="11"/>
      <c r="S44" s="5"/>
      <c r="T44" s="3">
        <v>44806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</row>
    <row r="45" spans="1:86" s="20" customFormat="1" ht="45" x14ac:dyDescent="0.25">
      <c r="A45" s="2">
        <v>32</v>
      </c>
      <c r="B45" s="5">
        <v>341</v>
      </c>
      <c r="C45" s="4">
        <v>412313</v>
      </c>
      <c r="D45" s="64" t="s">
        <v>129</v>
      </c>
      <c r="E45" s="65" t="s">
        <v>5</v>
      </c>
      <c r="F45" s="41"/>
      <c r="G45" s="5" t="s">
        <v>177</v>
      </c>
      <c r="H45" s="83">
        <v>44781</v>
      </c>
      <c r="I45" s="42">
        <v>151537225</v>
      </c>
      <c r="J45" s="42">
        <v>151537225</v>
      </c>
      <c r="K45" s="42">
        <f t="shared" si="1"/>
        <v>0</v>
      </c>
      <c r="L45" s="42"/>
      <c r="M45" s="42"/>
      <c r="N45" s="43">
        <v>44804</v>
      </c>
      <c r="O45" s="12"/>
      <c r="P45" s="4">
        <v>20</v>
      </c>
      <c r="Q45" s="4" t="s">
        <v>54</v>
      </c>
      <c r="R45" s="11"/>
      <c r="S45" s="5"/>
      <c r="T45" s="3">
        <v>44804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</row>
    <row r="46" spans="1:86" s="20" customFormat="1" x14ac:dyDescent="0.25">
      <c r="A46" s="2">
        <v>33</v>
      </c>
      <c r="B46" s="5">
        <v>342</v>
      </c>
      <c r="C46" s="4">
        <v>412202</v>
      </c>
      <c r="D46" s="64" t="s">
        <v>105</v>
      </c>
      <c r="E46" s="65" t="s">
        <v>32</v>
      </c>
      <c r="F46" s="41"/>
      <c r="G46" s="5" t="s">
        <v>157</v>
      </c>
      <c r="H46" s="83">
        <v>44778</v>
      </c>
      <c r="I46" s="42">
        <v>830389632</v>
      </c>
      <c r="J46" s="42">
        <v>0</v>
      </c>
      <c r="K46" s="42">
        <v>830389632</v>
      </c>
      <c r="L46" s="42"/>
      <c r="M46" s="42"/>
      <c r="N46" s="43"/>
      <c r="O46" s="12"/>
      <c r="P46" s="4">
        <v>20</v>
      </c>
      <c r="Q46" s="4"/>
      <c r="R46" s="11"/>
      <c r="S46" s="5"/>
      <c r="T46" s="3">
        <v>44809</v>
      </c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</row>
    <row r="47" spans="1:86" s="20" customFormat="1" x14ac:dyDescent="0.25">
      <c r="A47" s="2"/>
      <c r="B47" s="5">
        <v>342</v>
      </c>
      <c r="C47" s="4">
        <v>412202</v>
      </c>
      <c r="D47" s="64" t="s">
        <v>105</v>
      </c>
      <c r="E47" s="65" t="s">
        <v>107</v>
      </c>
      <c r="F47" s="41" t="s">
        <v>68</v>
      </c>
      <c r="G47" s="5" t="s">
        <v>157</v>
      </c>
      <c r="H47" s="83">
        <v>44778</v>
      </c>
      <c r="I47" s="42">
        <v>206940000</v>
      </c>
      <c r="J47" s="42">
        <v>0</v>
      </c>
      <c r="K47" s="42">
        <f>I47-J47</f>
        <v>206940000</v>
      </c>
      <c r="L47" s="42"/>
      <c r="M47" s="42"/>
      <c r="N47" s="43"/>
      <c r="O47" s="12"/>
      <c r="P47" s="4">
        <v>20</v>
      </c>
      <c r="Q47" s="4" t="s">
        <v>54</v>
      </c>
      <c r="R47" s="11"/>
      <c r="S47" s="5"/>
      <c r="T47" s="3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</row>
    <row r="48" spans="1:86" s="20" customFormat="1" x14ac:dyDescent="0.25">
      <c r="A48" s="2"/>
      <c r="B48" s="5">
        <v>342</v>
      </c>
      <c r="C48" s="4">
        <v>412202</v>
      </c>
      <c r="D48" s="64" t="s">
        <v>105</v>
      </c>
      <c r="E48" s="65" t="s">
        <v>20</v>
      </c>
      <c r="F48" s="41" t="s">
        <v>68</v>
      </c>
      <c r="G48" s="5" t="s">
        <v>157</v>
      </c>
      <c r="H48" s="83">
        <v>44778</v>
      </c>
      <c r="I48" s="42">
        <v>118818000</v>
      </c>
      <c r="J48" s="42">
        <v>0</v>
      </c>
      <c r="K48" s="42">
        <f>I48-J48</f>
        <v>118818000</v>
      </c>
      <c r="L48" s="42"/>
      <c r="M48" s="42"/>
      <c r="N48" s="43">
        <v>44806</v>
      </c>
      <c r="O48" s="12"/>
      <c r="P48" s="4">
        <v>20</v>
      </c>
      <c r="Q48" s="4" t="s">
        <v>54</v>
      </c>
      <c r="R48" s="11"/>
      <c r="S48" s="5"/>
      <c r="T48" s="3">
        <v>44805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</row>
    <row r="49" spans="1:86" s="20" customFormat="1" ht="30" x14ac:dyDescent="0.25">
      <c r="A49" s="2">
        <v>34</v>
      </c>
      <c r="B49" s="5">
        <v>342</v>
      </c>
      <c r="C49" s="4">
        <v>412270</v>
      </c>
      <c r="D49" s="64" t="s">
        <v>122</v>
      </c>
      <c r="E49" s="65" t="s">
        <v>5</v>
      </c>
      <c r="F49" s="41" t="s">
        <v>70</v>
      </c>
      <c r="G49" s="5" t="s">
        <v>172</v>
      </c>
      <c r="H49" s="83">
        <v>44803</v>
      </c>
      <c r="I49" s="42">
        <v>959791720</v>
      </c>
      <c r="J49" s="42">
        <v>857195064</v>
      </c>
      <c r="K49" s="42">
        <f>I49-J49</f>
        <v>102596656</v>
      </c>
      <c r="L49" s="42"/>
      <c r="M49" s="42"/>
      <c r="N49" s="43">
        <v>44810</v>
      </c>
      <c r="O49" s="12"/>
      <c r="P49" s="4">
        <v>20</v>
      </c>
      <c r="Q49" s="4" t="s">
        <v>54</v>
      </c>
      <c r="R49" s="11"/>
      <c r="S49" s="5"/>
      <c r="T49" s="3">
        <v>44810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</row>
    <row r="50" spans="1:86" s="20" customFormat="1" x14ac:dyDescent="0.25">
      <c r="A50" s="2"/>
      <c r="B50" s="5">
        <v>342</v>
      </c>
      <c r="C50" s="4">
        <v>412210</v>
      </c>
      <c r="D50" s="64" t="s">
        <v>36</v>
      </c>
      <c r="E50" s="65" t="s">
        <v>5</v>
      </c>
      <c r="F50" s="41" t="s">
        <v>70</v>
      </c>
      <c r="G50" s="5" t="s">
        <v>159</v>
      </c>
      <c r="H50" s="83">
        <v>44763</v>
      </c>
      <c r="I50" s="42">
        <f>SUM(257557970+40800000)</f>
        <v>298357970</v>
      </c>
      <c r="J50" s="42">
        <f>I50</f>
        <v>298357970</v>
      </c>
      <c r="K50" s="42">
        <f>I50-J50</f>
        <v>0</v>
      </c>
      <c r="L50" s="42"/>
      <c r="M50" s="42"/>
      <c r="N50" s="43">
        <v>44806</v>
      </c>
      <c r="O50" s="12"/>
      <c r="P50" s="4">
        <v>20</v>
      </c>
      <c r="Q50" s="4" t="s">
        <v>54</v>
      </c>
      <c r="R50" s="11"/>
      <c r="S50" s="5"/>
      <c r="T50" s="3">
        <v>44802</v>
      </c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</row>
    <row r="51" spans="1:86" s="20" customFormat="1" x14ac:dyDescent="0.25">
      <c r="A51" s="2"/>
      <c r="B51" s="5">
        <v>342</v>
      </c>
      <c r="C51" s="4">
        <v>412210</v>
      </c>
      <c r="D51" s="64" t="s">
        <v>36</v>
      </c>
      <c r="E51" s="65" t="s">
        <v>23</v>
      </c>
      <c r="F51" s="41" t="s">
        <v>70</v>
      </c>
      <c r="G51" s="5" t="s">
        <v>159</v>
      </c>
      <c r="H51" s="83">
        <v>44763</v>
      </c>
      <c r="I51" s="42">
        <v>395442960</v>
      </c>
      <c r="J51" s="42">
        <f>I51</f>
        <v>395442960</v>
      </c>
      <c r="K51" s="42">
        <v>0</v>
      </c>
      <c r="L51" s="42"/>
      <c r="M51" s="42"/>
      <c r="N51" s="43">
        <v>44804</v>
      </c>
      <c r="O51" s="12"/>
      <c r="P51" s="4">
        <v>20</v>
      </c>
      <c r="Q51" s="4" t="s">
        <v>54</v>
      </c>
      <c r="R51" s="11"/>
      <c r="S51" s="5"/>
      <c r="T51" s="3">
        <v>44804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</row>
    <row r="52" spans="1:86" s="20" customFormat="1" x14ac:dyDescent="0.25">
      <c r="A52" s="2"/>
      <c r="B52" s="5">
        <v>342</v>
      </c>
      <c r="C52" s="4">
        <v>412210</v>
      </c>
      <c r="D52" s="64" t="s">
        <v>36</v>
      </c>
      <c r="E52" s="65" t="s">
        <v>35</v>
      </c>
      <c r="F52" s="41" t="s">
        <v>70</v>
      </c>
      <c r="G52" s="5" t="s">
        <v>159</v>
      </c>
      <c r="H52" s="83">
        <v>44763</v>
      </c>
      <c r="I52" s="42">
        <v>31330000</v>
      </c>
      <c r="J52" s="42">
        <f>I52</f>
        <v>31330000</v>
      </c>
      <c r="K52" s="42">
        <f>I52-J52</f>
        <v>0</v>
      </c>
      <c r="L52" s="42"/>
      <c r="M52" s="42"/>
      <c r="N52" s="43">
        <v>44804</v>
      </c>
      <c r="O52" s="12"/>
      <c r="P52" s="4">
        <v>20</v>
      </c>
      <c r="Q52" s="4" t="s">
        <v>54</v>
      </c>
      <c r="R52" s="11"/>
      <c r="S52" s="5"/>
      <c r="T52" s="3">
        <v>44804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</row>
    <row r="53" spans="1:86" s="20" customFormat="1" x14ac:dyDescent="0.25">
      <c r="A53" s="2"/>
      <c r="B53" s="5">
        <v>342</v>
      </c>
      <c r="C53" s="4">
        <v>412210</v>
      </c>
      <c r="D53" s="64" t="s">
        <v>36</v>
      </c>
      <c r="E53" s="65" t="s">
        <v>34</v>
      </c>
      <c r="F53" s="41" t="s">
        <v>70</v>
      </c>
      <c r="G53" s="5" t="s">
        <v>159</v>
      </c>
      <c r="H53" s="83">
        <v>44763</v>
      </c>
      <c r="I53" s="42">
        <v>922111000</v>
      </c>
      <c r="J53" s="42">
        <f>I53</f>
        <v>922111000</v>
      </c>
      <c r="K53" s="42">
        <f>I53-J53</f>
        <v>0</v>
      </c>
      <c r="L53" s="42"/>
      <c r="M53" s="42"/>
      <c r="N53" s="43">
        <v>44802</v>
      </c>
      <c r="O53" s="12"/>
      <c r="P53" s="4">
        <v>20</v>
      </c>
      <c r="Q53" s="4" t="s">
        <v>54</v>
      </c>
      <c r="R53" s="11"/>
      <c r="S53" s="5"/>
      <c r="T53" s="3">
        <v>44802</v>
      </c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</row>
    <row r="54" spans="1:86" s="20" customFormat="1" ht="30" x14ac:dyDescent="0.25">
      <c r="A54" s="2">
        <v>35</v>
      </c>
      <c r="B54" s="5">
        <v>342</v>
      </c>
      <c r="C54" s="4">
        <v>412265</v>
      </c>
      <c r="D54" s="64" t="s">
        <v>118</v>
      </c>
      <c r="E54" s="65" t="s">
        <v>5</v>
      </c>
      <c r="F54" s="41" t="s">
        <v>70</v>
      </c>
      <c r="G54" s="5" t="s">
        <v>168</v>
      </c>
      <c r="H54" s="83">
        <v>44757</v>
      </c>
      <c r="I54" s="42">
        <v>2732136000</v>
      </c>
      <c r="J54" s="42">
        <f>I54</f>
        <v>2732136000</v>
      </c>
      <c r="K54" s="42">
        <f>I54-J54</f>
        <v>0</v>
      </c>
      <c r="L54" s="42"/>
      <c r="M54" s="42"/>
      <c r="N54" s="43" t="s">
        <v>19</v>
      </c>
      <c r="O54" s="12"/>
      <c r="P54" s="4">
        <v>20</v>
      </c>
      <c r="Q54" s="4" t="s">
        <v>54</v>
      </c>
      <c r="R54" s="11"/>
      <c r="S54" s="5"/>
      <c r="T54" s="3">
        <v>44774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</row>
    <row r="55" spans="1:86" s="20" customFormat="1" ht="60" x14ac:dyDescent="0.25">
      <c r="A55" s="2">
        <v>36</v>
      </c>
      <c r="B55" s="5">
        <v>342</v>
      </c>
      <c r="C55" s="4">
        <v>412266</v>
      </c>
      <c r="D55" s="64" t="s">
        <v>119</v>
      </c>
      <c r="E55" s="65" t="s">
        <v>42</v>
      </c>
      <c r="F55" s="41"/>
      <c r="G55" s="5" t="s">
        <v>169</v>
      </c>
      <c r="H55" s="83">
        <v>44792</v>
      </c>
      <c r="I55" s="42">
        <v>2022604500</v>
      </c>
      <c r="J55" s="42">
        <v>2022604500</v>
      </c>
      <c r="K55" s="42">
        <v>0</v>
      </c>
      <c r="L55" s="42"/>
      <c r="M55" s="42"/>
      <c r="N55" s="43" t="s">
        <v>22</v>
      </c>
      <c r="O55" s="12"/>
      <c r="P55" s="4">
        <v>20</v>
      </c>
      <c r="Q55" s="4" t="s">
        <v>54</v>
      </c>
      <c r="R55" s="11"/>
      <c r="S55" s="5"/>
      <c r="T55" s="3">
        <v>44806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20" customFormat="1" ht="45" x14ac:dyDescent="0.25">
      <c r="A56" s="2">
        <v>37</v>
      </c>
      <c r="B56" s="5">
        <v>343</v>
      </c>
      <c r="C56" s="4">
        <v>412299</v>
      </c>
      <c r="D56" s="64" t="s">
        <v>128</v>
      </c>
      <c r="E56" s="65" t="s">
        <v>5</v>
      </c>
      <c r="F56" s="41"/>
      <c r="G56" s="5" t="s">
        <v>175</v>
      </c>
      <c r="H56" s="83">
        <v>44825</v>
      </c>
      <c r="I56" s="42">
        <v>15741100</v>
      </c>
      <c r="J56" s="42">
        <v>0</v>
      </c>
      <c r="K56" s="42">
        <f>I56-J56</f>
        <v>15741100</v>
      </c>
      <c r="L56" s="42"/>
      <c r="M56" s="42"/>
      <c r="N56" s="43"/>
      <c r="O56" s="12"/>
      <c r="P56" s="4">
        <v>20</v>
      </c>
      <c r="Q56" s="4" t="s">
        <v>54</v>
      </c>
      <c r="R56" s="11"/>
      <c r="S56" s="5"/>
      <c r="T56" s="3" t="s">
        <v>67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</row>
    <row r="57" spans="1:86" s="20" customFormat="1" ht="45" x14ac:dyDescent="0.25">
      <c r="A57" s="2">
        <v>38</v>
      </c>
      <c r="B57" s="5">
        <v>343</v>
      </c>
      <c r="C57" s="4">
        <v>412299</v>
      </c>
      <c r="D57" s="64" t="s">
        <v>128</v>
      </c>
      <c r="E57" s="65" t="s">
        <v>60</v>
      </c>
      <c r="F57" s="41"/>
      <c r="G57" s="5" t="s">
        <v>176</v>
      </c>
      <c r="H57" s="83">
        <v>44825</v>
      </c>
      <c r="I57" s="42">
        <v>31020500</v>
      </c>
      <c r="J57" s="42">
        <v>0</v>
      </c>
      <c r="K57" s="42">
        <f>I57-J57</f>
        <v>31020500</v>
      </c>
      <c r="L57" s="42"/>
      <c r="M57" s="42"/>
      <c r="N57" s="43"/>
      <c r="O57" s="12"/>
      <c r="P57" s="4">
        <v>20</v>
      </c>
      <c r="Q57" s="4" t="s">
        <v>54</v>
      </c>
      <c r="R57" s="11"/>
      <c r="S57" s="5"/>
      <c r="T57" s="3" t="s">
        <v>66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</row>
    <row r="58" spans="1:86" s="20" customFormat="1" ht="45" x14ac:dyDescent="0.25">
      <c r="A58" s="2">
        <v>39</v>
      </c>
      <c r="B58" s="5">
        <v>343</v>
      </c>
      <c r="C58" s="4">
        <v>412299</v>
      </c>
      <c r="D58" s="64" t="s">
        <v>128</v>
      </c>
      <c r="E58" s="65" t="s">
        <v>59</v>
      </c>
      <c r="F58" s="41"/>
      <c r="G58" s="5" t="s">
        <v>177</v>
      </c>
      <c r="H58" s="83">
        <v>44825</v>
      </c>
      <c r="I58" s="42">
        <v>9629000</v>
      </c>
      <c r="J58" s="42">
        <v>0</v>
      </c>
      <c r="K58" s="42">
        <f>I58</f>
        <v>9629000</v>
      </c>
      <c r="L58" s="42"/>
      <c r="M58" s="42"/>
      <c r="N58" s="43"/>
      <c r="O58" s="12"/>
      <c r="P58" s="4">
        <v>20</v>
      </c>
      <c r="Q58" s="4" t="s">
        <v>54</v>
      </c>
      <c r="R58" s="11"/>
      <c r="S58" s="5"/>
      <c r="T58" s="3" t="s">
        <v>67</v>
      </c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</row>
    <row r="59" spans="1:86" s="20" customFormat="1" ht="45" x14ac:dyDescent="0.25">
      <c r="A59" s="2"/>
      <c r="B59" s="5">
        <v>343</v>
      </c>
      <c r="C59" s="4">
        <v>412299</v>
      </c>
      <c r="D59" s="64" t="s">
        <v>128</v>
      </c>
      <c r="E59" s="65" t="s">
        <v>61</v>
      </c>
      <c r="F59" s="41"/>
      <c r="G59" s="5" t="s">
        <v>177</v>
      </c>
      <c r="H59" s="83">
        <v>44825</v>
      </c>
      <c r="I59" s="42">
        <v>34489230</v>
      </c>
      <c r="J59" s="42">
        <v>0</v>
      </c>
      <c r="K59" s="42">
        <f>I59</f>
        <v>34489230</v>
      </c>
      <c r="L59" s="42"/>
      <c r="M59" s="42"/>
      <c r="N59" s="43"/>
      <c r="O59" s="12"/>
      <c r="P59" s="4">
        <v>20</v>
      </c>
      <c r="Q59" s="4" t="s">
        <v>54</v>
      </c>
      <c r="R59" s="11"/>
      <c r="S59" s="5"/>
      <c r="T59" s="3" t="s">
        <v>67</v>
      </c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</row>
    <row r="60" spans="1:86" s="20" customFormat="1" x14ac:dyDescent="0.25">
      <c r="A60" s="2">
        <v>40</v>
      </c>
      <c r="B60" s="5">
        <v>358</v>
      </c>
      <c r="C60" s="4">
        <v>412209</v>
      </c>
      <c r="D60" s="64" t="s">
        <v>108</v>
      </c>
      <c r="E60" s="65" t="s">
        <v>62</v>
      </c>
      <c r="F60" s="41"/>
      <c r="G60" s="5" t="s">
        <v>158</v>
      </c>
      <c r="H60" s="83">
        <v>44847</v>
      </c>
      <c r="I60" s="42">
        <v>144000000</v>
      </c>
      <c r="J60" s="42">
        <v>0</v>
      </c>
      <c r="K60" s="42">
        <f>I60</f>
        <v>144000000</v>
      </c>
      <c r="L60" s="42"/>
      <c r="M60" s="42"/>
      <c r="N60" s="43"/>
      <c r="O60" s="12"/>
      <c r="P60" s="4">
        <v>20</v>
      </c>
      <c r="Q60" s="4" t="s">
        <v>54</v>
      </c>
      <c r="R60" s="11"/>
      <c r="S60" s="5"/>
      <c r="T60" s="3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</row>
    <row r="61" spans="1:86" s="20" customFormat="1" x14ac:dyDescent="0.25">
      <c r="A61" s="2">
        <v>41</v>
      </c>
      <c r="B61" s="5">
        <v>361</v>
      </c>
      <c r="C61" s="4" t="s">
        <v>89</v>
      </c>
      <c r="D61" s="64" t="s">
        <v>150</v>
      </c>
      <c r="E61" s="65" t="s">
        <v>58</v>
      </c>
      <c r="F61" s="41"/>
      <c r="G61" s="5" t="s">
        <v>189</v>
      </c>
      <c r="H61" s="83"/>
      <c r="I61" s="42">
        <v>1000000000</v>
      </c>
      <c r="J61" s="42">
        <v>0</v>
      </c>
      <c r="K61" s="42">
        <v>1000000000</v>
      </c>
      <c r="L61" s="42"/>
      <c r="M61" s="42"/>
      <c r="N61" s="43"/>
      <c r="O61" s="12"/>
      <c r="P61" s="4"/>
      <c r="Q61" s="90"/>
      <c r="R61" s="11"/>
      <c r="S61" s="5"/>
      <c r="T61" s="3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</row>
    <row r="62" spans="1:86" s="20" customFormat="1" x14ac:dyDescent="0.25">
      <c r="A62" s="2">
        <v>42</v>
      </c>
      <c r="B62" s="5">
        <v>361</v>
      </c>
      <c r="C62" s="4" t="s">
        <v>89</v>
      </c>
      <c r="D62" s="64" t="s">
        <v>150</v>
      </c>
      <c r="E62" s="65" t="s">
        <v>58</v>
      </c>
      <c r="F62" s="41" t="s">
        <v>75</v>
      </c>
      <c r="G62" s="5" t="s">
        <v>188</v>
      </c>
      <c r="H62" s="83"/>
      <c r="I62" s="42">
        <v>6859500000</v>
      </c>
      <c r="J62" s="42">
        <v>6859500000</v>
      </c>
      <c r="K62" s="42">
        <f>I62-J62</f>
        <v>0</v>
      </c>
      <c r="L62" s="42"/>
      <c r="M62" s="42"/>
      <c r="N62" s="43"/>
      <c r="O62" s="12"/>
      <c r="P62" s="4"/>
      <c r="Q62" s="4" t="s">
        <v>54</v>
      </c>
      <c r="R62" s="11"/>
      <c r="S62" s="5"/>
      <c r="T62" s="3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</row>
    <row r="63" spans="1:86" s="20" customFormat="1" ht="30" x14ac:dyDescent="0.25">
      <c r="A63" s="2">
        <v>43</v>
      </c>
      <c r="B63" s="5">
        <v>533</v>
      </c>
      <c r="C63" s="4">
        <v>412276</v>
      </c>
      <c r="D63" s="64" t="s">
        <v>124</v>
      </c>
      <c r="E63" s="65" t="s">
        <v>8</v>
      </c>
      <c r="F63" s="41"/>
      <c r="G63" s="5" t="s">
        <v>173</v>
      </c>
      <c r="H63" s="83">
        <v>44757</v>
      </c>
      <c r="I63" s="42">
        <v>195000000</v>
      </c>
      <c r="J63" s="42">
        <f>I63</f>
        <v>195000000</v>
      </c>
      <c r="K63" s="42">
        <f>I63-J63</f>
        <v>0</v>
      </c>
      <c r="L63" s="42"/>
      <c r="M63" s="42"/>
      <c r="N63" s="43" t="s">
        <v>15</v>
      </c>
      <c r="O63" s="12"/>
      <c r="P63" s="4">
        <v>20</v>
      </c>
      <c r="Q63" s="4" t="s">
        <v>54</v>
      </c>
      <c r="R63" s="11"/>
      <c r="S63" s="5"/>
      <c r="T63" s="3">
        <v>44774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</row>
    <row r="64" spans="1:86" s="20" customFormat="1" x14ac:dyDescent="0.25">
      <c r="A64" s="2">
        <v>44</v>
      </c>
      <c r="B64" s="5">
        <v>533</v>
      </c>
      <c r="C64" s="4" t="s">
        <v>47</v>
      </c>
      <c r="D64" s="64" t="s">
        <v>51</v>
      </c>
      <c r="E64" s="65" t="s">
        <v>145</v>
      </c>
      <c r="F64" s="41"/>
      <c r="G64" s="5" t="s">
        <v>184</v>
      </c>
      <c r="H64" s="83">
        <v>44875</v>
      </c>
      <c r="I64" s="42">
        <v>169500000</v>
      </c>
      <c r="J64" s="42">
        <v>0</v>
      </c>
      <c r="K64" s="42">
        <f>I64-J64</f>
        <v>169500000</v>
      </c>
      <c r="L64" s="42"/>
      <c r="M64" s="42"/>
      <c r="N64" s="43" t="s">
        <v>52</v>
      </c>
      <c r="O64" s="12"/>
      <c r="P64" s="4">
        <v>20</v>
      </c>
      <c r="Q64" s="4" t="s">
        <v>54</v>
      </c>
      <c r="R64" s="11"/>
      <c r="S64" s="5"/>
      <c r="T64" s="3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</row>
    <row r="65" spans="1:86" s="20" customFormat="1" ht="45" x14ac:dyDescent="0.25">
      <c r="A65" s="2">
        <v>45</v>
      </c>
      <c r="B65" s="5">
        <v>534</v>
      </c>
      <c r="C65" s="4">
        <v>412277</v>
      </c>
      <c r="D65" s="64" t="s">
        <v>125</v>
      </c>
      <c r="E65" s="65" t="s">
        <v>91</v>
      </c>
      <c r="F65" s="41"/>
      <c r="G65" s="5" t="s">
        <v>174</v>
      </c>
      <c r="H65" s="83">
        <v>44861</v>
      </c>
      <c r="I65" s="42">
        <v>188000000</v>
      </c>
      <c r="J65" s="42">
        <v>0</v>
      </c>
      <c r="K65" s="42">
        <v>188899493</v>
      </c>
      <c r="L65" s="42"/>
      <c r="M65" s="42"/>
      <c r="N65" s="43"/>
      <c r="O65" s="12"/>
      <c r="P65" s="4"/>
      <c r="Q65" s="4" t="s">
        <v>54</v>
      </c>
      <c r="R65" s="11"/>
      <c r="S65" s="5"/>
      <c r="T65" s="3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</row>
    <row r="66" spans="1:86" s="20" customFormat="1" x14ac:dyDescent="0.25">
      <c r="A66" s="2">
        <v>46</v>
      </c>
      <c r="B66" s="5">
        <v>536</v>
      </c>
      <c r="C66" s="4">
        <v>412279</v>
      </c>
      <c r="D66" s="64" t="s">
        <v>127</v>
      </c>
      <c r="E66" s="65" t="s">
        <v>9</v>
      </c>
      <c r="F66" s="41"/>
      <c r="G66" s="5" t="s">
        <v>174</v>
      </c>
      <c r="H66" s="83">
        <v>44756</v>
      </c>
      <c r="I66" s="42">
        <v>16700000</v>
      </c>
      <c r="J66" s="42">
        <v>16700000</v>
      </c>
      <c r="K66" s="42">
        <f>I66-J66</f>
        <v>0</v>
      </c>
      <c r="L66" s="42"/>
      <c r="M66" s="42"/>
      <c r="N66" s="43" t="s">
        <v>16</v>
      </c>
      <c r="O66" s="12"/>
      <c r="P66" s="4">
        <v>20</v>
      </c>
      <c r="Q66" s="4" t="s">
        <v>54</v>
      </c>
      <c r="R66" s="11"/>
      <c r="S66" s="5"/>
      <c r="T66" s="3">
        <v>44785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</row>
    <row r="67" spans="1:86" s="20" customFormat="1" ht="45" x14ac:dyDescent="0.25">
      <c r="A67" s="2">
        <v>47</v>
      </c>
      <c r="B67" s="5">
        <v>541</v>
      </c>
      <c r="C67" s="4">
        <v>412236</v>
      </c>
      <c r="D67" s="64" t="s">
        <v>116</v>
      </c>
      <c r="E67" s="65" t="s">
        <v>32</v>
      </c>
      <c r="F67" s="41"/>
      <c r="G67" s="5" t="s">
        <v>166</v>
      </c>
      <c r="H67" s="83">
        <v>44834</v>
      </c>
      <c r="I67" s="42">
        <v>33440000</v>
      </c>
      <c r="J67" s="42">
        <v>0</v>
      </c>
      <c r="K67" s="42">
        <v>33440000</v>
      </c>
      <c r="L67" s="42"/>
      <c r="M67" s="42"/>
      <c r="N67" s="43">
        <v>44810</v>
      </c>
      <c r="O67" s="12"/>
      <c r="P67" s="4">
        <v>20</v>
      </c>
      <c r="Q67" s="4" t="s">
        <v>54</v>
      </c>
      <c r="R67" s="11"/>
      <c r="S67" s="5"/>
      <c r="T67" s="3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</row>
    <row r="68" spans="1:86" s="20" customFormat="1" ht="45" x14ac:dyDescent="0.25">
      <c r="A68" s="2">
        <v>48</v>
      </c>
      <c r="B68" s="5">
        <v>543</v>
      </c>
      <c r="C68" s="4">
        <v>421023</v>
      </c>
      <c r="D68" s="64" t="s">
        <v>137</v>
      </c>
      <c r="E68" s="65" t="s">
        <v>92</v>
      </c>
      <c r="F68" s="41"/>
      <c r="G68" s="5" t="s">
        <v>181</v>
      </c>
      <c r="H68" s="83"/>
      <c r="I68" s="42">
        <v>75286431</v>
      </c>
      <c r="J68" s="42">
        <v>0</v>
      </c>
      <c r="K68" s="42">
        <f>I68-J68</f>
        <v>75286431</v>
      </c>
      <c r="L68" s="42"/>
      <c r="M68" s="42"/>
      <c r="N68" s="43" t="s">
        <v>55</v>
      </c>
      <c r="O68" s="12"/>
      <c r="P68" s="4"/>
      <c r="Q68" s="90" t="s">
        <v>193</v>
      </c>
      <c r="R68" s="11"/>
      <c r="S68" s="5"/>
      <c r="T68" s="3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</row>
    <row r="69" spans="1:86" s="20" customFormat="1" x14ac:dyDescent="0.25">
      <c r="A69" s="2">
        <v>49</v>
      </c>
      <c r="B69" s="5">
        <v>543</v>
      </c>
      <c r="C69" s="4">
        <v>421037</v>
      </c>
      <c r="D69" s="64" t="s">
        <v>139</v>
      </c>
      <c r="E69" s="65" t="s">
        <v>27</v>
      </c>
      <c r="F69" s="41"/>
      <c r="G69" s="5" t="s">
        <v>182</v>
      </c>
      <c r="H69" s="83"/>
      <c r="I69" s="42">
        <v>180500000</v>
      </c>
      <c r="J69" s="42">
        <v>0</v>
      </c>
      <c r="K69" s="42">
        <f>I69-J69</f>
        <v>180500000</v>
      </c>
      <c r="L69" s="42"/>
      <c r="M69" s="42"/>
      <c r="N69" s="43" t="s">
        <v>56</v>
      </c>
      <c r="O69" s="12"/>
      <c r="P69" s="4"/>
      <c r="Q69" s="90" t="s">
        <v>193</v>
      </c>
      <c r="R69" s="11"/>
      <c r="S69" s="5"/>
      <c r="T69" s="3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</row>
    <row r="70" spans="1:86" s="20" customFormat="1" ht="30" x14ac:dyDescent="0.25">
      <c r="A70" s="2">
        <v>50</v>
      </c>
      <c r="B70" s="5">
        <v>543</v>
      </c>
      <c r="C70" s="4">
        <v>421042</v>
      </c>
      <c r="D70" s="64" t="s">
        <v>138</v>
      </c>
      <c r="E70" s="65" t="s">
        <v>27</v>
      </c>
      <c r="F70" s="41"/>
      <c r="G70" s="5" t="s">
        <v>183</v>
      </c>
      <c r="H70" s="83"/>
      <c r="I70" s="42">
        <v>184228500</v>
      </c>
      <c r="J70" s="42">
        <v>0</v>
      </c>
      <c r="K70" s="42">
        <f>I70-J70</f>
        <v>184228500</v>
      </c>
      <c r="L70" s="42"/>
      <c r="M70" s="42"/>
      <c r="N70" s="43" t="s">
        <v>56</v>
      </c>
      <c r="O70" s="12"/>
      <c r="P70" s="4"/>
      <c r="Q70" s="90" t="s">
        <v>193</v>
      </c>
      <c r="R70" s="11"/>
      <c r="S70" s="5"/>
      <c r="T70" s="3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</row>
    <row r="71" spans="1:86" s="20" customFormat="1" x14ac:dyDescent="0.25">
      <c r="A71" s="2">
        <v>51</v>
      </c>
      <c r="B71" s="5">
        <v>543</v>
      </c>
      <c r="C71" s="4">
        <v>412189</v>
      </c>
      <c r="D71" s="64" t="s">
        <v>100</v>
      </c>
      <c r="E71" s="65" t="s">
        <v>27</v>
      </c>
      <c r="F71" s="41"/>
      <c r="G71" s="5" t="s">
        <v>154</v>
      </c>
      <c r="H71" s="83">
        <v>44839</v>
      </c>
      <c r="I71" s="42">
        <v>102100000</v>
      </c>
      <c r="J71" s="42">
        <v>0</v>
      </c>
      <c r="K71" s="42">
        <f>I71-J71</f>
        <v>102100000</v>
      </c>
      <c r="L71" s="42"/>
      <c r="M71" s="42">
        <v>44839</v>
      </c>
      <c r="N71" s="43"/>
      <c r="O71" s="12"/>
      <c r="P71" s="4">
        <v>20</v>
      </c>
      <c r="Q71" s="4" t="s">
        <v>54</v>
      </c>
      <c r="R71" s="11"/>
      <c r="S71" s="5"/>
      <c r="T71" s="3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</row>
    <row r="72" spans="1:86" s="20" customFormat="1" ht="30" x14ac:dyDescent="0.25">
      <c r="A72" s="2">
        <v>52</v>
      </c>
      <c r="B72" s="5">
        <v>543</v>
      </c>
      <c r="C72" s="4">
        <v>412192</v>
      </c>
      <c r="D72" s="64" t="s">
        <v>104</v>
      </c>
      <c r="E72" s="65" t="s">
        <v>106</v>
      </c>
      <c r="F72" s="41"/>
      <c r="G72" s="5" t="s">
        <v>157</v>
      </c>
      <c r="H72" s="83">
        <v>44712</v>
      </c>
      <c r="I72" s="42">
        <v>48000000</v>
      </c>
      <c r="J72" s="42">
        <v>48000000</v>
      </c>
      <c r="K72" s="42">
        <v>0</v>
      </c>
      <c r="L72" s="42"/>
      <c r="M72" s="42"/>
      <c r="N72" s="43">
        <v>44726</v>
      </c>
      <c r="O72" s="12"/>
      <c r="P72" s="4">
        <v>20</v>
      </c>
      <c r="Q72" s="4" t="s">
        <v>54</v>
      </c>
      <c r="R72" s="11"/>
      <c r="S72" s="5"/>
      <c r="T72" s="3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</row>
    <row r="73" spans="1:86" s="20" customFormat="1" ht="30" x14ac:dyDescent="0.25">
      <c r="A73" s="2">
        <v>53</v>
      </c>
      <c r="B73" s="5">
        <v>543</v>
      </c>
      <c r="C73" s="4">
        <v>412192</v>
      </c>
      <c r="D73" s="64" t="s">
        <v>104</v>
      </c>
      <c r="E73" s="65" t="s">
        <v>23</v>
      </c>
      <c r="F73" s="41"/>
      <c r="G73" s="5" t="s">
        <v>157</v>
      </c>
      <c r="H73" s="83">
        <v>44712</v>
      </c>
      <c r="I73" s="42">
        <v>998896661</v>
      </c>
      <c r="J73" s="42">
        <f>I73</f>
        <v>998896661</v>
      </c>
      <c r="K73" s="42">
        <v>0</v>
      </c>
      <c r="L73" s="42"/>
      <c r="M73" s="42"/>
      <c r="N73" s="43">
        <v>44729</v>
      </c>
      <c r="O73" s="12"/>
      <c r="P73" s="4">
        <v>20</v>
      </c>
      <c r="Q73" s="4" t="s">
        <v>54</v>
      </c>
      <c r="R73" s="11"/>
      <c r="S73" s="5"/>
      <c r="T73" s="3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</row>
    <row r="74" spans="1:86" s="20" customFormat="1" ht="45" x14ac:dyDescent="0.25">
      <c r="A74" s="2">
        <v>54</v>
      </c>
      <c r="B74" s="5">
        <v>543</v>
      </c>
      <c r="C74" s="4">
        <v>412236</v>
      </c>
      <c r="D74" s="64" t="s">
        <v>116</v>
      </c>
      <c r="E74" s="65" t="s">
        <v>33</v>
      </c>
      <c r="F74" s="41" t="s">
        <v>68</v>
      </c>
      <c r="G74" s="5" t="s">
        <v>166</v>
      </c>
      <c r="H74" s="83">
        <v>44834</v>
      </c>
      <c r="I74" s="42">
        <v>191210000</v>
      </c>
      <c r="J74" s="42">
        <v>0</v>
      </c>
      <c r="K74" s="42">
        <f>I74-J74</f>
        <v>191210000</v>
      </c>
      <c r="L74" s="42"/>
      <c r="M74" s="42"/>
      <c r="N74" s="43">
        <v>44810</v>
      </c>
      <c r="O74" s="12"/>
      <c r="P74" s="4">
        <v>20</v>
      </c>
      <c r="Q74" s="4" t="s">
        <v>54</v>
      </c>
      <c r="R74" s="11"/>
      <c r="S74" s="5"/>
      <c r="T74" s="3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</row>
    <row r="75" spans="1:86" s="20" customFormat="1" ht="45" x14ac:dyDescent="0.25">
      <c r="A75" s="2"/>
      <c r="B75" s="5">
        <v>543</v>
      </c>
      <c r="C75" s="4">
        <v>412236</v>
      </c>
      <c r="D75" s="64" t="s">
        <v>116</v>
      </c>
      <c r="E75" s="65" t="s">
        <v>44</v>
      </c>
      <c r="F75" s="41"/>
      <c r="G75" s="5" t="s">
        <v>166</v>
      </c>
      <c r="H75" s="83">
        <v>44834</v>
      </c>
      <c r="I75" s="42">
        <v>9400000</v>
      </c>
      <c r="J75" s="42">
        <v>0</v>
      </c>
      <c r="K75" s="42">
        <f>I75-J75</f>
        <v>9400000</v>
      </c>
      <c r="L75" s="42"/>
      <c r="M75" s="42"/>
      <c r="N75" s="43">
        <v>44810</v>
      </c>
      <c r="O75" s="12"/>
      <c r="P75" s="4">
        <v>20</v>
      </c>
      <c r="Q75" s="4" t="s">
        <v>54</v>
      </c>
      <c r="R75" s="11"/>
      <c r="S75" s="5"/>
      <c r="T75" s="3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</row>
    <row r="76" spans="1:86" s="20" customFormat="1" ht="45" x14ac:dyDescent="0.25">
      <c r="A76" s="2">
        <v>55</v>
      </c>
      <c r="B76" s="5">
        <v>543</v>
      </c>
      <c r="C76" s="4">
        <v>412317</v>
      </c>
      <c r="D76" s="64" t="s">
        <v>130</v>
      </c>
      <c r="E76" s="65" t="s">
        <v>27</v>
      </c>
      <c r="F76" s="41"/>
      <c r="G76" s="5" t="s">
        <v>177</v>
      </c>
      <c r="H76" s="83">
        <v>44645</v>
      </c>
      <c r="I76" s="42">
        <v>1235700000</v>
      </c>
      <c r="J76" s="42">
        <v>1235700000</v>
      </c>
      <c r="K76" s="42">
        <f>I76-J76</f>
        <v>0</v>
      </c>
      <c r="L76" s="42"/>
      <c r="M76" s="42"/>
      <c r="N76" s="43">
        <v>44385</v>
      </c>
      <c r="O76" s="12"/>
      <c r="P76" s="4">
        <v>20</v>
      </c>
      <c r="Q76" s="4" t="s">
        <v>54</v>
      </c>
      <c r="R76" s="11"/>
      <c r="S76" s="5"/>
      <c r="T76" s="3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</row>
    <row r="77" spans="1:86" s="20" customFormat="1" x14ac:dyDescent="0.25">
      <c r="A77" s="2">
        <v>56</v>
      </c>
      <c r="B77" s="5">
        <v>543</v>
      </c>
      <c r="C77" s="4">
        <v>413671</v>
      </c>
      <c r="D77" s="64" t="s">
        <v>191</v>
      </c>
      <c r="E77" s="65" t="s">
        <v>4</v>
      </c>
      <c r="F77" s="41"/>
      <c r="G77" s="5">
        <v>44663</v>
      </c>
      <c r="H77" s="83">
        <v>44700</v>
      </c>
      <c r="I77" s="42">
        <v>2905830000</v>
      </c>
      <c r="J77" s="42">
        <v>2905830000</v>
      </c>
      <c r="K77" s="42">
        <v>0</v>
      </c>
      <c r="L77" s="42"/>
      <c r="M77" s="42"/>
      <c r="N77" s="43" t="s">
        <v>13</v>
      </c>
      <c r="O77" s="12"/>
      <c r="P77" s="4">
        <v>20</v>
      </c>
      <c r="Q77" s="4" t="s">
        <v>54</v>
      </c>
      <c r="R77" s="11"/>
      <c r="S77" s="5"/>
      <c r="T77" s="3">
        <v>44722</v>
      </c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</row>
    <row r="78" spans="1:86" s="20" customFormat="1" x14ac:dyDescent="0.25">
      <c r="A78" s="2">
        <v>57</v>
      </c>
      <c r="B78" s="5">
        <v>543</v>
      </c>
      <c r="C78" s="4" t="s">
        <v>47</v>
      </c>
      <c r="D78" s="64" t="s">
        <v>191</v>
      </c>
      <c r="E78" s="65" t="s">
        <v>4</v>
      </c>
      <c r="F78" s="41"/>
      <c r="G78" s="5">
        <v>44768</v>
      </c>
      <c r="H78" s="83">
        <v>44768</v>
      </c>
      <c r="I78" s="42">
        <v>420120000</v>
      </c>
      <c r="J78" s="42">
        <v>420120000</v>
      </c>
      <c r="K78" s="42">
        <v>0</v>
      </c>
      <c r="L78" s="42"/>
      <c r="M78" s="42"/>
      <c r="N78" s="43">
        <v>44769</v>
      </c>
      <c r="O78" s="12"/>
      <c r="P78" s="4">
        <v>20</v>
      </c>
      <c r="Q78" s="4" t="s">
        <v>54</v>
      </c>
      <c r="R78" s="11"/>
      <c r="S78" s="5"/>
      <c r="T78" s="3">
        <v>44722</v>
      </c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</row>
    <row r="79" spans="1:86" s="20" customFormat="1" x14ac:dyDescent="0.25">
      <c r="A79" s="2">
        <v>58</v>
      </c>
      <c r="B79" s="5">
        <v>543</v>
      </c>
      <c r="C79" s="4">
        <v>413679</v>
      </c>
      <c r="D79" s="64" t="s">
        <v>134</v>
      </c>
      <c r="E79" s="65" t="s">
        <v>4</v>
      </c>
      <c r="F79" s="41"/>
      <c r="G79" s="5" t="s">
        <v>180</v>
      </c>
      <c r="H79" s="83">
        <v>44700</v>
      </c>
      <c r="I79" s="42">
        <v>1768536000</v>
      </c>
      <c r="J79" s="42">
        <v>1768536000</v>
      </c>
      <c r="K79" s="42">
        <v>0</v>
      </c>
      <c r="L79" s="42"/>
      <c r="M79" s="42"/>
      <c r="N79" s="43" t="s">
        <v>14</v>
      </c>
      <c r="O79" s="12"/>
      <c r="P79" s="4">
        <v>20</v>
      </c>
      <c r="Q79" s="4" t="s">
        <v>54</v>
      </c>
      <c r="R79" s="11"/>
      <c r="S79" s="5"/>
      <c r="T79" s="3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</row>
    <row r="80" spans="1:86" s="20" customFormat="1" x14ac:dyDescent="0.25">
      <c r="A80" s="2">
        <v>59</v>
      </c>
      <c r="B80" s="5">
        <v>543</v>
      </c>
      <c r="C80" s="4" t="s">
        <v>47</v>
      </c>
      <c r="D80" s="64" t="s">
        <v>134</v>
      </c>
      <c r="E80" s="65" t="s">
        <v>4</v>
      </c>
      <c r="F80" s="41"/>
      <c r="G80" s="5">
        <v>44767</v>
      </c>
      <c r="H80" s="83">
        <v>44756</v>
      </c>
      <c r="I80" s="42">
        <v>243936000</v>
      </c>
      <c r="J80" s="42">
        <v>243936000</v>
      </c>
      <c r="K80" s="42">
        <v>0</v>
      </c>
      <c r="L80" s="42"/>
      <c r="M80" s="42"/>
      <c r="N80" s="43">
        <v>44767</v>
      </c>
      <c r="O80" s="12"/>
      <c r="P80" s="4">
        <v>20</v>
      </c>
      <c r="Q80" s="4" t="s">
        <v>54</v>
      </c>
      <c r="R80" s="11"/>
      <c r="S80" s="5"/>
      <c r="T80" s="3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</row>
    <row r="81" spans="1:86" s="20" customFormat="1" x14ac:dyDescent="0.25">
      <c r="A81" s="2">
        <v>60</v>
      </c>
      <c r="B81" s="5">
        <v>543</v>
      </c>
      <c r="C81" s="4">
        <v>413913</v>
      </c>
      <c r="D81" s="64" t="s">
        <v>135</v>
      </c>
      <c r="E81" s="65" t="s">
        <v>4</v>
      </c>
      <c r="F81" s="41"/>
      <c r="G81" s="5" t="s">
        <v>173</v>
      </c>
      <c r="H81" s="83">
        <v>44802</v>
      </c>
      <c r="I81" s="42">
        <v>1175940390</v>
      </c>
      <c r="J81" s="42">
        <f>I81</f>
        <v>1175940390</v>
      </c>
      <c r="K81" s="42">
        <f>I81-J81</f>
        <v>0</v>
      </c>
      <c r="L81" s="42"/>
      <c r="M81" s="42"/>
      <c r="N81" s="43">
        <v>44818</v>
      </c>
      <c r="O81" s="12"/>
      <c r="P81" s="4">
        <v>20</v>
      </c>
      <c r="Q81" s="4" t="s">
        <v>54</v>
      </c>
      <c r="R81" s="11"/>
      <c r="S81" s="5"/>
      <c r="T81" s="3">
        <v>44824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</row>
    <row r="82" spans="1:86" s="20" customFormat="1" x14ac:dyDescent="0.25">
      <c r="A82" s="2"/>
      <c r="B82" s="5">
        <v>543</v>
      </c>
      <c r="C82" s="4">
        <v>413913</v>
      </c>
      <c r="D82" s="64" t="s">
        <v>135</v>
      </c>
      <c r="E82" s="65" t="s">
        <v>45</v>
      </c>
      <c r="F82" s="41" t="s">
        <v>70</v>
      </c>
      <c r="G82" s="5" t="s">
        <v>173</v>
      </c>
      <c r="H82" s="83">
        <v>44802</v>
      </c>
      <c r="I82" s="42">
        <v>15884000</v>
      </c>
      <c r="J82" s="42">
        <f>I82</f>
        <v>15884000</v>
      </c>
      <c r="K82" s="42">
        <f>I82-J82</f>
        <v>0</v>
      </c>
      <c r="L82" s="42"/>
      <c r="M82" s="42"/>
      <c r="N82" s="43">
        <v>44818</v>
      </c>
      <c r="O82" s="12"/>
      <c r="P82" s="4">
        <v>20</v>
      </c>
      <c r="Q82" s="4" t="s">
        <v>54</v>
      </c>
      <c r="R82" s="11"/>
      <c r="S82" s="5"/>
      <c r="T82" s="3">
        <v>44824</v>
      </c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</row>
    <row r="83" spans="1:86" s="20" customFormat="1" x14ac:dyDescent="0.25">
      <c r="A83" s="2">
        <v>61</v>
      </c>
      <c r="B83" s="5">
        <v>579</v>
      </c>
      <c r="C83" s="4">
        <v>412187</v>
      </c>
      <c r="D83" s="64" t="s">
        <v>97</v>
      </c>
      <c r="E83" s="65" t="s">
        <v>41</v>
      </c>
      <c r="F83" s="41"/>
      <c r="G83" s="5" t="s">
        <v>153</v>
      </c>
      <c r="H83" s="83">
        <v>44802</v>
      </c>
      <c r="I83" s="42">
        <v>1517727000</v>
      </c>
      <c r="J83" s="42">
        <v>0</v>
      </c>
      <c r="K83" s="42">
        <f>I83-J83</f>
        <v>1517727000</v>
      </c>
      <c r="L83" s="42"/>
      <c r="M83" s="42"/>
      <c r="N83" s="43"/>
      <c r="O83" s="12"/>
      <c r="P83" s="4">
        <v>20</v>
      </c>
      <c r="Q83" s="4" t="s">
        <v>54</v>
      </c>
      <c r="R83" s="11"/>
      <c r="S83" s="5"/>
      <c r="T83" s="3">
        <v>44823</v>
      </c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</row>
    <row r="84" spans="1:86" s="20" customFormat="1" x14ac:dyDescent="0.25">
      <c r="A84" s="2"/>
      <c r="B84" s="5">
        <v>579</v>
      </c>
      <c r="C84" s="4">
        <v>412187</v>
      </c>
      <c r="D84" s="64" t="s">
        <v>97</v>
      </c>
      <c r="E84" s="65" t="s">
        <v>40</v>
      </c>
      <c r="F84" s="41" t="s">
        <v>70</v>
      </c>
      <c r="G84" s="5" t="s">
        <v>153</v>
      </c>
      <c r="H84" s="83">
        <v>44802</v>
      </c>
      <c r="I84" s="42">
        <v>436040400</v>
      </c>
      <c r="J84" s="42">
        <f>I84</f>
        <v>436040400</v>
      </c>
      <c r="K84" s="42">
        <f>I84-J84</f>
        <v>0</v>
      </c>
      <c r="L84" s="42"/>
      <c r="M84" s="42"/>
      <c r="N84" s="43">
        <v>44817</v>
      </c>
      <c r="O84" s="12"/>
      <c r="P84" s="4">
        <v>20</v>
      </c>
      <c r="Q84" s="4" t="s">
        <v>54</v>
      </c>
      <c r="R84" s="11"/>
      <c r="S84" s="5"/>
      <c r="T84" s="3">
        <v>44806</v>
      </c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</row>
    <row r="85" spans="1:86" s="8" customFormat="1" x14ac:dyDescent="0.25">
      <c r="A85" s="14"/>
      <c r="B85" s="57"/>
      <c r="C85" s="74"/>
      <c r="D85" s="87" t="s">
        <v>192</v>
      </c>
      <c r="E85" s="75"/>
      <c r="F85" s="76" t="s">
        <v>78</v>
      </c>
      <c r="G85" s="5"/>
      <c r="H85" s="41"/>
      <c r="I85" s="77">
        <f>SUM(I13:I84)</f>
        <v>63858988295</v>
      </c>
      <c r="J85" s="77">
        <f>SUM(J13:J84)</f>
        <v>38311126563</v>
      </c>
      <c r="K85" s="78">
        <f>SUM(K13:K84)</f>
        <v>25548761225</v>
      </c>
      <c r="L85" s="79"/>
      <c r="M85" s="79"/>
      <c r="N85" s="2"/>
      <c r="O85" s="66"/>
      <c r="P85" s="67"/>
      <c r="Q85" s="67"/>
      <c r="R85" s="68"/>
      <c r="S85" s="69"/>
      <c r="T85" s="69"/>
    </row>
    <row r="86" spans="1:86" s="6" customFormat="1" x14ac:dyDescent="0.25">
      <c r="B86" s="16"/>
      <c r="C86" s="16"/>
      <c r="D86" s="14"/>
      <c r="E86" s="71"/>
      <c r="F86" s="86"/>
      <c r="G86" s="5"/>
      <c r="H86" s="41"/>
      <c r="I86" s="72"/>
      <c r="J86" s="72"/>
      <c r="K86" s="73"/>
      <c r="L86" s="44"/>
      <c r="M86" s="44"/>
      <c r="N86" s="91"/>
      <c r="O86" s="91"/>
      <c r="P86" s="18"/>
      <c r="Q86" s="18"/>
      <c r="R86" s="19"/>
      <c r="S86" s="92"/>
      <c r="T86" s="92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86" s="6" customFormat="1" x14ac:dyDescent="0.25">
      <c r="B87" s="7"/>
      <c r="C87" s="7"/>
      <c r="E87" s="80"/>
      <c r="F87" s="81"/>
      <c r="G87" s="80"/>
      <c r="H87" s="80"/>
      <c r="I87" s="45"/>
      <c r="J87" s="45"/>
      <c r="K87" s="45"/>
      <c r="L87" s="45"/>
      <c r="M87" s="45"/>
      <c r="N87" s="91"/>
      <c r="O87" s="91"/>
      <c r="P87" s="18"/>
      <c r="Q87" s="18"/>
      <c r="R87" s="17"/>
      <c r="S87" s="92"/>
      <c r="T87" s="92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86" s="8" customFormat="1" x14ac:dyDescent="0.25">
      <c r="B88" s="9"/>
      <c r="C88" s="9"/>
      <c r="E88" s="82"/>
      <c r="F88" s="82"/>
      <c r="G88" s="80"/>
      <c r="H88" s="80"/>
      <c r="I88" s="30"/>
      <c r="J88" s="30"/>
      <c r="K88" s="30"/>
      <c r="L88" s="30"/>
      <c r="M88" s="30"/>
      <c r="N88" s="35"/>
      <c r="T88" s="10"/>
    </row>
    <row r="89" spans="1:86" s="8" customFormat="1" x14ac:dyDescent="0.25">
      <c r="B89" s="9"/>
      <c r="C89" s="9"/>
      <c r="E89" s="21"/>
      <c r="F89" s="21"/>
      <c r="G89" s="82"/>
      <c r="H89" s="21"/>
      <c r="I89" s="31" t="s">
        <v>73</v>
      </c>
      <c r="J89" s="37" t="s">
        <v>72</v>
      </c>
      <c r="K89" s="46"/>
      <c r="L89" s="46"/>
      <c r="M89" s="46"/>
    </row>
    <row r="90" spans="1:86" s="8" customFormat="1" x14ac:dyDescent="0.25">
      <c r="B90" s="9"/>
      <c r="C90" s="9"/>
      <c r="E90" s="28" t="s">
        <v>79</v>
      </c>
      <c r="F90" s="23"/>
      <c r="G90" s="23"/>
      <c r="H90" s="23"/>
      <c r="I90" s="49">
        <f>J85</f>
        <v>38311126563</v>
      </c>
      <c r="J90" s="38">
        <f>I90/7000</f>
        <v>5473018.0804285714</v>
      </c>
      <c r="K90" s="47"/>
      <c r="L90" s="47"/>
      <c r="M90" s="47"/>
      <c r="Q90" s="10"/>
    </row>
    <row r="91" spans="1:86" s="8" customFormat="1" x14ac:dyDescent="0.25">
      <c r="B91" s="9"/>
      <c r="C91" s="9"/>
      <c r="E91" s="96" t="s">
        <v>74</v>
      </c>
      <c r="F91" s="97"/>
      <c r="G91" s="70"/>
      <c r="H91" s="70"/>
      <c r="I91" s="32">
        <f>K85</f>
        <v>25548761225</v>
      </c>
      <c r="J91" s="39">
        <f>I91/7000</f>
        <v>3649823.0321428571</v>
      </c>
      <c r="K91" s="48"/>
      <c r="L91" s="48"/>
      <c r="M91" s="48"/>
    </row>
    <row r="92" spans="1:86" s="8" customFormat="1" x14ac:dyDescent="0.25">
      <c r="B92" s="9"/>
      <c r="C92" s="9"/>
      <c r="E92" s="21"/>
      <c r="F92" s="21"/>
      <c r="G92" s="21"/>
      <c r="H92" s="21"/>
      <c r="I92" s="33"/>
      <c r="J92" s="33"/>
      <c r="K92" s="33"/>
      <c r="L92" s="33"/>
      <c r="M92" s="33"/>
      <c r="N92" s="35"/>
    </row>
    <row r="93" spans="1:86" s="8" customFormat="1" x14ac:dyDescent="0.25">
      <c r="B93" s="9"/>
      <c r="C93" s="9"/>
      <c r="E93" s="21"/>
      <c r="F93" s="21"/>
      <c r="G93" s="21"/>
      <c r="H93" s="21"/>
      <c r="I93" s="34"/>
      <c r="J93" s="34"/>
      <c r="K93" s="34"/>
      <c r="L93" s="34"/>
      <c r="M93" s="34"/>
      <c r="N93" s="35"/>
    </row>
    <row r="94" spans="1:86" s="8" customFormat="1" x14ac:dyDescent="0.25">
      <c r="B94" s="9"/>
      <c r="C94" s="9"/>
      <c r="E94" s="21"/>
      <c r="F94" s="21"/>
      <c r="G94" s="21"/>
      <c r="H94" s="21"/>
      <c r="I94" s="34"/>
      <c r="J94" s="34"/>
      <c r="K94" s="34"/>
      <c r="L94" s="34"/>
      <c r="M94" s="34"/>
      <c r="N94" s="35"/>
    </row>
    <row r="95" spans="1:86" s="8" customFormat="1" x14ac:dyDescent="0.25">
      <c r="B95" s="9"/>
      <c r="C95" s="9"/>
      <c r="E95" s="21"/>
      <c r="F95" s="21"/>
      <c r="G95" s="21"/>
      <c r="H95" s="21"/>
      <c r="I95" s="34"/>
      <c r="J95" s="34"/>
      <c r="K95" s="34"/>
      <c r="L95" s="34"/>
      <c r="M95" s="34"/>
      <c r="N95" s="35"/>
    </row>
    <row r="96" spans="1:86" s="8" customFormat="1" x14ac:dyDescent="0.25">
      <c r="B96" s="9"/>
      <c r="C96" s="9"/>
      <c r="E96" s="21"/>
      <c r="F96" s="21"/>
      <c r="G96" s="21"/>
      <c r="H96" s="21"/>
      <c r="I96" s="34"/>
      <c r="J96" s="34"/>
      <c r="K96" s="34"/>
      <c r="L96" s="34"/>
      <c r="M96" s="34"/>
      <c r="N96" s="35"/>
    </row>
    <row r="97" spans="2:14" s="8" customFormat="1" x14ac:dyDescent="0.25">
      <c r="B97" s="9"/>
      <c r="C97" s="9"/>
      <c r="E97" s="21"/>
      <c r="F97" s="21"/>
      <c r="G97" s="21"/>
      <c r="H97" s="21"/>
      <c r="I97" s="34"/>
      <c r="J97" s="34"/>
      <c r="K97" s="34"/>
      <c r="L97" s="34"/>
      <c r="M97" s="34"/>
      <c r="N97" s="35"/>
    </row>
    <row r="98" spans="2:14" s="8" customFormat="1" x14ac:dyDescent="0.25">
      <c r="B98" s="9"/>
      <c r="C98" s="9"/>
      <c r="E98" s="21"/>
      <c r="F98" s="21"/>
      <c r="G98" s="21"/>
      <c r="H98" s="21"/>
      <c r="I98" s="34"/>
      <c r="J98" s="34"/>
      <c r="K98" s="34"/>
      <c r="L98" s="34"/>
      <c r="M98" s="34"/>
      <c r="N98" s="35"/>
    </row>
    <row r="99" spans="2:14" s="8" customFormat="1" x14ac:dyDescent="0.25">
      <c r="B99" s="9"/>
      <c r="C99" s="9"/>
      <c r="E99" s="21"/>
      <c r="F99" s="21"/>
      <c r="G99" s="21"/>
      <c r="H99" s="21"/>
      <c r="I99" s="34"/>
      <c r="J99" s="34"/>
      <c r="K99" s="34"/>
      <c r="L99" s="34"/>
      <c r="M99" s="34"/>
      <c r="N99" s="35"/>
    </row>
    <row r="100" spans="2:14" s="8" customFormat="1" x14ac:dyDescent="0.25">
      <c r="B100" s="9"/>
      <c r="C100" s="9"/>
      <c r="E100" s="21"/>
      <c r="F100" s="21"/>
      <c r="G100" s="21"/>
      <c r="H100" s="21"/>
      <c r="I100" s="34"/>
      <c r="J100" s="34"/>
      <c r="K100" s="34"/>
      <c r="L100" s="34"/>
      <c r="M100" s="34"/>
      <c r="N100" s="35"/>
    </row>
    <row r="101" spans="2:14" s="8" customFormat="1" x14ac:dyDescent="0.25">
      <c r="B101" s="9"/>
      <c r="C101" s="9"/>
      <c r="E101" s="21"/>
      <c r="F101" s="21"/>
      <c r="G101" s="21"/>
      <c r="H101" s="21"/>
      <c r="I101" s="34"/>
      <c r="J101" s="34"/>
      <c r="K101" s="34"/>
      <c r="L101" s="34"/>
      <c r="M101" s="34"/>
      <c r="N101" s="35"/>
    </row>
    <row r="102" spans="2:14" s="8" customFormat="1" x14ac:dyDescent="0.25">
      <c r="B102" s="9"/>
      <c r="C102" s="9"/>
      <c r="E102" s="21"/>
      <c r="F102" s="21"/>
      <c r="G102" s="21"/>
      <c r="H102" s="21"/>
      <c r="I102" s="34"/>
      <c r="J102" s="34"/>
      <c r="K102" s="34"/>
      <c r="L102" s="34"/>
      <c r="M102" s="34"/>
      <c r="N102" s="35"/>
    </row>
    <row r="103" spans="2:14" s="8" customFormat="1" x14ac:dyDescent="0.25">
      <c r="B103" s="9"/>
      <c r="C103" s="9"/>
      <c r="E103" s="21"/>
      <c r="F103" s="21"/>
      <c r="G103" s="21"/>
      <c r="H103" s="21"/>
      <c r="I103" s="34"/>
      <c r="J103" s="34"/>
      <c r="K103" s="34"/>
      <c r="L103" s="34"/>
      <c r="M103" s="34"/>
      <c r="N103" s="35"/>
    </row>
    <row r="104" spans="2:14" s="8" customFormat="1" x14ac:dyDescent="0.25">
      <c r="B104" s="9"/>
      <c r="C104" s="9"/>
      <c r="E104" s="21"/>
      <c r="F104" s="21"/>
      <c r="G104" s="21"/>
      <c r="H104" s="21"/>
      <c r="I104" s="34"/>
      <c r="J104" s="34"/>
      <c r="K104" s="34"/>
      <c r="L104" s="34"/>
      <c r="M104" s="34"/>
      <c r="N104" s="35"/>
    </row>
    <row r="105" spans="2:14" s="8" customFormat="1" x14ac:dyDescent="0.25">
      <c r="B105" s="9"/>
      <c r="C105" s="9"/>
      <c r="E105" s="21"/>
      <c r="F105" s="21"/>
      <c r="G105" s="21"/>
      <c r="H105" s="21"/>
      <c r="I105" s="34"/>
      <c r="J105" s="34"/>
      <c r="K105" s="34"/>
      <c r="L105" s="34"/>
      <c r="M105" s="34"/>
      <c r="N105" s="35"/>
    </row>
    <row r="106" spans="2:14" s="8" customFormat="1" x14ac:dyDescent="0.25">
      <c r="B106" s="9"/>
      <c r="C106" s="9"/>
      <c r="E106" s="21"/>
      <c r="F106" s="21"/>
      <c r="G106" s="21"/>
      <c r="H106" s="21"/>
      <c r="I106" s="34"/>
      <c r="J106" s="34"/>
      <c r="K106" s="34"/>
      <c r="L106" s="34"/>
      <c r="M106" s="34"/>
      <c r="N106" s="35"/>
    </row>
    <row r="107" spans="2:14" s="8" customFormat="1" x14ac:dyDescent="0.25">
      <c r="B107" s="9"/>
      <c r="C107" s="9"/>
      <c r="E107" s="21"/>
      <c r="F107" s="21"/>
      <c r="G107" s="21"/>
      <c r="H107" s="21"/>
      <c r="I107" s="34"/>
      <c r="J107" s="34"/>
      <c r="K107" s="34"/>
      <c r="L107" s="34"/>
      <c r="M107" s="34"/>
      <c r="N107" s="35"/>
    </row>
    <row r="108" spans="2:14" s="8" customFormat="1" x14ac:dyDescent="0.25">
      <c r="B108" s="9"/>
      <c r="C108" s="9"/>
      <c r="E108" s="21"/>
      <c r="F108" s="21"/>
      <c r="G108" s="21"/>
      <c r="H108" s="21"/>
      <c r="I108" s="34"/>
      <c r="J108" s="34"/>
      <c r="K108" s="34"/>
      <c r="L108" s="34"/>
      <c r="M108" s="34"/>
      <c r="N108" s="35"/>
    </row>
    <row r="109" spans="2:14" s="8" customFormat="1" x14ac:dyDescent="0.25">
      <c r="B109" s="9"/>
      <c r="C109" s="9"/>
      <c r="E109" s="21"/>
      <c r="F109" s="21"/>
      <c r="G109" s="21"/>
      <c r="H109" s="21"/>
      <c r="I109" s="34"/>
      <c r="J109" s="34"/>
      <c r="K109" s="34"/>
      <c r="L109" s="34"/>
      <c r="M109" s="34"/>
      <c r="N109" s="35"/>
    </row>
    <row r="110" spans="2:14" s="8" customFormat="1" x14ac:dyDescent="0.25">
      <c r="B110" s="9"/>
      <c r="C110" s="9"/>
      <c r="E110" s="21"/>
      <c r="F110" s="21"/>
      <c r="G110" s="21"/>
      <c r="H110" s="21"/>
      <c r="I110" s="34"/>
      <c r="J110" s="34"/>
      <c r="K110" s="34"/>
      <c r="L110" s="34"/>
      <c r="M110" s="34"/>
      <c r="N110" s="35"/>
    </row>
    <row r="111" spans="2:14" s="8" customFormat="1" x14ac:dyDescent="0.25">
      <c r="B111" s="9"/>
      <c r="C111" s="9"/>
      <c r="E111" s="21"/>
      <c r="F111" s="21"/>
      <c r="G111" s="21"/>
      <c r="H111" s="21"/>
      <c r="I111" s="34"/>
      <c r="J111" s="34"/>
      <c r="K111" s="34"/>
      <c r="L111" s="34"/>
      <c r="M111" s="34"/>
      <c r="N111" s="35"/>
    </row>
    <row r="112" spans="2:14" s="8" customFormat="1" x14ac:dyDescent="0.25">
      <c r="B112" s="9"/>
      <c r="C112" s="9"/>
      <c r="E112" s="21"/>
      <c r="F112" s="21"/>
      <c r="G112" s="21"/>
      <c r="H112" s="21"/>
      <c r="I112" s="34"/>
      <c r="J112" s="34"/>
      <c r="K112" s="34"/>
      <c r="L112" s="34"/>
      <c r="M112" s="34"/>
      <c r="N112" s="35"/>
    </row>
    <row r="113" spans="2:14" s="8" customFormat="1" x14ac:dyDescent="0.25">
      <c r="B113" s="9"/>
      <c r="C113" s="9"/>
      <c r="E113" s="21"/>
      <c r="F113" s="21"/>
      <c r="G113" s="21"/>
      <c r="H113" s="21"/>
      <c r="I113" s="34"/>
      <c r="J113" s="34"/>
      <c r="K113" s="34"/>
      <c r="L113" s="34"/>
      <c r="M113" s="34"/>
      <c r="N113" s="35"/>
    </row>
    <row r="114" spans="2:14" s="8" customFormat="1" x14ac:dyDescent="0.25">
      <c r="B114" s="9"/>
      <c r="C114" s="9"/>
      <c r="E114" s="21"/>
      <c r="F114" s="21"/>
      <c r="G114" s="21"/>
      <c r="H114" s="21"/>
      <c r="I114" s="34"/>
      <c r="J114" s="34"/>
      <c r="K114" s="34"/>
      <c r="L114" s="34"/>
      <c r="M114" s="34"/>
      <c r="N114" s="35"/>
    </row>
    <row r="115" spans="2:14" s="8" customFormat="1" x14ac:dyDescent="0.25">
      <c r="B115" s="9"/>
      <c r="C115" s="9"/>
      <c r="E115" s="21"/>
      <c r="F115" s="21"/>
      <c r="G115" s="21"/>
      <c r="H115" s="21"/>
      <c r="I115" s="34"/>
      <c r="J115" s="34"/>
      <c r="K115" s="34"/>
      <c r="L115" s="34"/>
      <c r="M115" s="34"/>
      <c r="N115" s="35"/>
    </row>
    <row r="116" spans="2:14" s="8" customFormat="1" x14ac:dyDescent="0.25">
      <c r="B116" s="9"/>
      <c r="C116" s="9"/>
      <c r="E116" s="21"/>
      <c r="F116" s="21"/>
      <c r="G116" s="21"/>
      <c r="H116" s="21"/>
      <c r="I116" s="34"/>
      <c r="J116" s="34"/>
      <c r="K116" s="34"/>
      <c r="L116" s="34"/>
      <c r="M116" s="34"/>
      <c r="N116" s="35"/>
    </row>
    <row r="117" spans="2:14" s="8" customFormat="1" x14ac:dyDescent="0.25">
      <c r="B117" s="9"/>
      <c r="C117" s="9"/>
      <c r="E117" s="21"/>
      <c r="F117" s="21"/>
      <c r="G117" s="21"/>
      <c r="H117" s="21"/>
      <c r="I117" s="34"/>
      <c r="J117" s="34"/>
      <c r="K117" s="34"/>
      <c r="L117" s="34"/>
      <c r="M117" s="34"/>
      <c r="N117" s="35"/>
    </row>
    <row r="118" spans="2:14" s="8" customFormat="1" x14ac:dyDescent="0.25">
      <c r="B118" s="9"/>
      <c r="C118" s="9"/>
      <c r="E118" s="21"/>
      <c r="F118" s="21"/>
      <c r="G118" s="21"/>
      <c r="H118" s="21"/>
      <c r="I118" s="34"/>
      <c r="J118" s="34"/>
      <c r="K118" s="34"/>
      <c r="L118" s="34"/>
      <c r="M118" s="34"/>
      <c r="N118" s="35"/>
    </row>
    <row r="119" spans="2:14" s="8" customFormat="1" x14ac:dyDescent="0.25">
      <c r="B119" s="9"/>
      <c r="C119" s="9"/>
      <c r="E119" s="21"/>
      <c r="F119" s="21"/>
      <c r="G119" s="21"/>
      <c r="H119" s="21"/>
      <c r="I119" s="34"/>
      <c r="J119" s="34"/>
      <c r="K119" s="34"/>
      <c r="L119" s="34"/>
      <c r="M119" s="34"/>
      <c r="N119" s="35"/>
    </row>
    <row r="120" spans="2:14" s="8" customFormat="1" x14ac:dyDescent="0.25">
      <c r="B120" s="9"/>
      <c r="C120" s="9"/>
      <c r="E120" s="21"/>
      <c r="F120" s="21"/>
      <c r="G120" s="21"/>
      <c r="H120" s="21"/>
      <c r="I120" s="34"/>
      <c r="J120" s="34"/>
      <c r="K120" s="34"/>
      <c r="L120" s="34"/>
      <c r="M120" s="34"/>
      <c r="N120" s="35"/>
    </row>
    <row r="121" spans="2:14" s="8" customFormat="1" x14ac:dyDescent="0.25">
      <c r="B121" s="9"/>
      <c r="C121" s="9"/>
      <c r="E121" s="21"/>
      <c r="F121" s="21"/>
      <c r="G121" s="21"/>
      <c r="H121" s="21"/>
      <c r="I121" s="34"/>
      <c r="J121" s="34"/>
      <c r="K121" s="34"/>
      <c r="L121" s="34"/>
      <c r="M121" s="34"/>
      <c r="N121" s="35"/>
    </row>
    <row r="122" spans="2:14" s="8" customFormat="1" x14ac:dyDescent="0.25">
      <c r="B122" s="9"/>
      <c r="C122" s="9"/>
      <c r="E122" s="21"/>
      <c r="F122" s="21"/>
      <c r="G122" s="21"/>
      <c r="H122" s="21"/>
      <c r="I122" s="34"/>
      <c r="J122" s="34"/>
      <c r="K122" s="34"/>
      <c r="L122" s="34"/>
      <c r="M122" s="34"/>
      <c r="N122" s="35"/>
    </row>
    <row r="123" spans="2:14" s="8" customFormat="1" x14ac:dyDescent="0.25">
      <c r="B123" s="9"/>
      <c r="C123" s="9"/>
      <c r="E123" s="21"/>
      <c r="F123" s="21"/>
      <c r="G123" s="21"/>
      <c r="H123" s="21"/>
      <c r="I123" s="34"/>
      <c r="J123" s="34"/>
      <c r="K123" s="34"/>
      <c r="L123" s="34"/>
      <c r="M123" s="34"/>
      <c r="N123" s="35"/>
    </row>
    <row r="124" spans="2:14" s="8" customFormat="1" x14ac:dyDescent="0.25">
      <c r="B124" s="9"/>
      <c r="C124" s="9"/>
      <c r="E124" s="21"/>
      <c r="F124" s="21"/>
      <c r="G124" s="21"/>
      <c r="H124" s="21"/>
      <c r="I124" s="34"/>
      <c r="J124" s="34"/>
      <c r="K124" s="34"/>
      <c r="L124" s="34"/>
      <c r="M124" s="34"/>
      <c r="N124" s="35"/>
    </row>
    <row r="125" spans="2:14" s="8" customFormat="1" x14ac:dyDescent="0.25">
      <c r="B125" s="9"/>
      <c r="C125" s="9"/>
      <c r="E125" s="21"/>
      <c r="F125" s="21"/>
      <c r="G125" s="21"/>
      <c r="H125" s="21"/>
      <c r="I125" s="34"/>
      <c r="J125" s="34"/>
      <c r="K125" s="34"/>
      <c r="L125" s="34"/>
      <c r="M125" s="34"/>
      <c r="N125" s="35"/>
    </row>
    <row r="126" spans="2:14" s="8" customFormat="1" x14ac:dyDescent="0.25">
      <c r="B126" s="9"/>
      <c r="C126" s="9"/>
      <c r="E126" s="21"/>
      <c r="F126" s="21"/>
      <c r="G126" s="21"/>
      <c r="H126" s="21"/>
      <c r="I126" s="34"/>
      <c r="J126" s="34"/>
      <c r="K126" s="34"/>
      <c r="L126" s="34"/>
      <c r="M126" s="34"/>
      <c r="N126" s="35"/>
    </row>
    <row r="127" spans="2:14" s="8" customFormat="1" x14ac:dyDescent="0.25">
      <c r="B127" s="9"/>
      <c r="C127" s="9"/>
      <c r="E127" s="21"/>
      <c r="F127" s="21"/>
      <c r="G127" s="21"/>
      <c r="H127" s="21"/>
      <c r="I127" s="34"/>
      <c r="J127" s="34"/>
      <c r="K127" s="34"/>
      <c r="L127" s="34"/>
      <c r="M127" s="34"/>
      <c r="N127" s="35"/>
    </row>
    <row r="128" spans="2:14" s="8" customFormat="1" x14ac:dyDescent="0.25">
      <c r="B128" s="9"/>
      <c r="C128" s="9"/>
      <c r="E128" s="21"/>
      <c r="F128" s="21"/>
      <c r="G128" s="21"/>
      <c r="H128" s="21"/>
      <c r="I128" s="34"/>
      <c r="J128" s="34"/>
      <c r="K128" s="34"/>
      <c r="L128" s="34"/>
      <c r="M128" s="34"/>
      <c r="N128" s="35"/>
    </row>
    <row r="129" spans="2:14" s="8" customFormat="1" x14ac:dyDescent="0.25">
      <c r="B129" s="9"/>
      <c r="C129" s="9"/>
      <c r="E129" s="21"/>
      <c r="F129" s="21"/>
      <c r="G129" s="21"/>
      <c r="H129" s="21"/>
      <c r="I129" s="34"/>
      <c r="J129" s="34"/>
      <c r="K129" s="34"/>
      <c r="L129" s="34"/>
      <c r="M129" s="34"/>
      <c r="N129" s="35"/>
    </row>
    <row r="130" spans="2:14" s="8" customFormat="1" x14ac:dyDescent="0.25">
      <c r="B130" s="9"/>
      <c r="C130" s="9"/>
      <c r="E130" s="21"/>
      <c r="F130" s="21"/>
      <c r="G130" s="21"/>
      <c r="H130" s="21"/>
      <c r="I130" s="34"/>
      <c r="J130" s="34"/>
      <c r="K130" s="34"/>
      <c r="L130" s="34"/>
      <c r="M130" s="34"/>
      <c r="N130" s="35"/>
    </row>
    <row r="131" spans="2:14" s="8" customFormat="1" x14ac:dyDescent="0.25">
      <c r="B131" s="9"/>
      <c r="C131" s="9"/>
      <c r="E131" s="21"/>
      <c r="F131" s="21"/>
      <c r="G131" s="21"/>
      <c r="H131" s="21"/>
      <c r="I131" s="34"/>
      <c r="J131" s="34"/>
      <c r="K131" s="34"/>
      <c r="L131" s="34"/>
      <c r="M131" s="34"/>
      <c r="N131" s="35"/>
    </row>
    <row r="132" spans="2:14" s="8" customFormat="1" x14ac:dyDescent="0.25">
      <c r="B132" s="9"/>
      <c r="C132" s="9"/>
      <c r="E132" s="21"/>
      <c r="F132" s="21"/>
      <c r="G132" s="21"/>
      <c r="H132" s="21"/>
      <c r="I132" s="34"/>
      <c r="J132" s="34"/>
      <c r="K132" s="34"/>
      <c r="L132" s="34"/>
      <c r="M132" s="34"/>
      <c r="N132" s="35"/>
    </row>
    <row r="133" spans="2:14" s="8" customFormat="1" x14ac:dyDescent="0.25">
      <c r="B133" s="9"/>
      <c r="C133" s="9"/>
      <c r="E133" s="21"/>
      <c r="F133" s="21"/>
      <c r="G133" s="21"/>
      <c r="H133" s="21"/>
      <c r="I133" s="34"/>
      <c r="J133" s="34"/>
      <c r="K133" s="34"/>
      <c r="L133" s="34"/>
      <c r="M133" s="34"/>
      <c r="N133" s="35"/>
    </row>
    <row r="134" spans="2:14" s="8" customFormat="1" x14ac:dyDescent="0.25">
      <c r="B134" s="9"/>
      <c r="C134" s="9"/>
      <c r="E134" s="21"/>
      <c r="F134" s="21"/>
      <c r="G134" s="21"/>
      <c r="H134" s="21"/>
      <c r="I134" s="34"/>
      <c r="J134" s="34"/>
      <c r="K134" s="34"/>
      <c r="L134" s="34"/>
      <c r="M134" s="34"/>
      <c r="N134" s="35"/>
    </row>
    <row r="135" spans="2:14" s="8" customFormat="1" x14ac:dyDescent="0.25">
      <c r="B135" s="9"/>
      <c r="C135" s="9"/>
      <c r="E135" s="21"/>
      <c r="F135" s="21"/>
      <c r="G135" s="21"/>
      <c r="H135" s="21"/>
      <c r="I135" s="34"/>
      <c r="J135" s="34"/>
      <c r="K135" s="34"/>
      <c r="L135" s="34"/>
      <c r="M135" s="34"/>
      <c r="N135" s="35"/>
    </row>
    <row r="136" spans="2:14" s="8" customFormat="1" x14ac:dyDescent="0.25">
      <c r="B136" s="9"/>
      <c r="C136" s="9"/>
      <c r="E136" s="21"/>
      <c r="F136" s="21"/>
      <c r="G136" s="21"/>
      <c r="H136" s="21"/>
      <c r="I136" s="34"/>
      <c r="J136" s="34"/>
      <c r="K136" s="34"/>
      <c r="L136" s="34"/>
      <c r="M136" s="34"/>
      <c r="N136" s="35"/>
    </row>
    <row r="137" spans="2:14" s="8" customFormat="1" x14ac:dyDescent="0.25">
      <c r="B137" s="9"/>
      <c r="C137" s="9"/>
      <c r="E137" s="21"/>
      <c r="F137" s="21"/>
      <c r="G137" s="21"/>
      <c r="H137" s="21"/>
      <c r="I137" s="34"/>
      <c r="J137" s="34"/>
      <c r="K137" s="34"/>
      <c r="L137" s="34"/>
      <c r="M137" s="34"/>
      <c r="N137" s="35"/>
    </row>
    <row r="138" spans="2:14" s="8" customFormat="1" x14ac:dyDescent="0.25">
      <c r="B138" s="9"/>
      <c r="C138" s="9"/>
      <c r="E138" s="21"/>
      <c r="F138" s="21"/>
      <c r="G138" s="21"/>
      <c r="H138" s="21"/>
      <c r="I138" s="34"/>
      <c r="J138" s="34"/>
      <c r="K138" s="34"/>
      <c r="L138" s="34"/>
      <c r="M138" s="34"/>
      <c r="N138" s="35"/>
    </row>
    <row r="139" spans="2:14" s="8" customFormat="1" x14ac:dyDescent="0.25">
      <c r="B139" s="9"/>
      <c r="C139" s="9"/>
      <c r="E139" s="21"/>
      <c r="F139" s="21"/>
      <c r="G139" s="21"/>
      <c r="H139" s="21"/>
      <c r="I139" s="34"/>
      <c r="J139" s="34"/>
      <c r="K139" s="34"/>
      <c r="L139" s="34"/>
      <c r="M139" s="34"/>
      <c r="N139" s="35"/>
    </row>
    <row r="140" spans="2:14" s="8" customFormat="1" x14ac:dyDescent="0.25">
      <c r="B140" s="9"/>
      <c r="C140" s="9"/>
      <c r="E140" s="21"/>
      <c r="F140" s="21"/>
      <c r="G140" s="21"/>
      <c r="H140" s="21"/>
      <c r="I140" s="34"/>
      <c r="J140" s="34"/>
      <c r="K140" s="34"/>
      <c r="L140" s="34"/>
      <c r="M140" s="34"/>
      <c r="N140" s="35"/>
    </row>
    <row r="141" spans="2:14" s="8" customFormat="1" x14ac:dyDescent="0.25">
      <c r="B141" s="9"/>
      <c r="C141" s="9"/>
      <c r="E141" s="21"/>
      <c r="F141" s="21"/>
      <c r="G141" s="21"/>
      <c r="H141" s="21"/>
      <c r="I141" s="34"/>
      <c r="J141" s="34"/>
      <c r="K141" s="34"/>
      <c r="L141" s="34"/>
      <c r="M141" s="34"/>
      <c r="N141" s="35"/>
    </row>
    <row r="142" spans="2:14" s="8" customFormat="1" x14ac:dyDescent="0.25">
      <c r="B142" s="9"/>
      <c r="C142" s="9"/>
      <c r="E142" s="21"/>
      <c r="F142" s="21"/>
      <c r="G142" s="21"/>
      <c r="H142" s="21"/>
      <c r="I142" s="34"/>
      <c r="J142" s="34"/>
      <c r="K142" s="34"/>
      <c r="L142" s="34"/>
      <c r="M142" s="34"/>
      <c r="N142" s="35"/>
    </row>
    <row r="143" spans="2:14" s="8" customFormat="1" x14ac:dyDescent="0.25">
      <c r="B143" s="9"/>
      <c r="C143" s="9"/>
      <c r="E143" s="21"/>
      <c r="F143" s="21"/>
      <c r="G143" s="21"/>
      <c r="H143" s="21"/>
      <c r="I143" s="34"/>
      <c r="J143" s="34"/>
      <c r="K143" s="34"/>
      <c r="L143" s="34"/>
      <c r="M143" s="34"/>
      <c r="N143" s="35"/>
    </row>
    <row r="144" spans="2:14" s="8" customFormat="1" x14ac:dyDescent="0.25">
      <c r="B144" s="9"/>
      <c r="C144" s="9"/>
      <c r="E144" s="21"/>
      <c r="F144" s="21"/>
      <c r="G144" s="21"/>
      <c r="H144" s="21"/>
      <c r="I144" s="34"/>
      <c r="J144" s="34"/>
      <c r="K144" s="34"/>
      <c r="L144" s="34"/>
      <c r="M144" s="34"/>
      <c r="N144" s="35"/>
    </row>
    <row r="145" spans="2:14" s="8" customFormat="1" x14ac:dyDescent="0.25">
      <c r="B145" s="9"/>
      <c r="C145" s="9"/>
      <c r="E145" s="21"/>
      <c r="F145" s="21"/>
      <c r="G145" s="21"/>
      <c r="H145" s="21"/>
      <c r="I145" s="34"/>
      <c r="J145" s="34"/>
      <c r="K145" s="34"/>
      <c r="L145" s="34"/>
      <c r="M145" s="34"/>
      <c r="N145" s="35"/>
    </row>
    <row r="146" spans="2:14" s="8" customFormat="1" x14ac:dyDescent="0.25">
      <c r="B146" s="9"/>
      <c r="C146" s="9"/>
      <c r="E146" s="21"/>
      <c r="F146" s="21"/>
      <c r="G146" s="21"/>
      <c r="H146" s="21"/>
      <c r="I146" s="34"/>
      <c r="J146" s="34"/>
      <c r="K146" s="34"/>
      <c r="L146" s="34"/>
      <c r="M146" s="34"/>
      <c r="N146" s="35"/>
    </row>
    <row r="147" spans="2:14" s="8" customFormat="1" x14ac:dyDescent="0.25">
      <c r="B147" s="9"/>
      <c r="C147" s="9"/>
      <c r="E147" s="21"/>
      <c r="F147" s="21"/>
      <c r="G147" s="21"/>
      <c r="H147" s="21"/>
      <c r="I147" s="34"/>
      <c r="J147" s="34"/>
      <c r="K147" s="34"/>
      <c r="L147" s="34"/>
      <c r="M147" s="34"/>
      <c r="N147" s="35"/>
    </row>
    <row r="148" spans="2:14" s="8" customFormat="1" x14ac:dyDescent="0.25">
      <c r="B148" s="9"/>
      <c r="C148" s="9"/>
      <c r="E148" s="21"/>
      <c r="F148" s="21"/>
      <c r="G148" s="21"/>
      <c r="H148" s="21"/>
      <c r="I148" s="34"/>
      <c r="J148" s="34"/>
      <c r="K148" s="34"/>
      <c r="L148" s="34"/>
      <c r="M148" s="34"/>
      <c r="N148" s="35"/>
    </row>
    <row r="149" spans="2:14" s="8" customFormat="1" x14ac:dyDescent="0.25">
      <c r="B149" s="9"/>
      <c r="C149" s="9"/>
      <c r="E149" s="21"/>
      <c r="F149" s="21"/>
      <c r="G149" s="21"/>
      <c r="H149" s="21"/>
      <c r="I149" s="34"/>
      <c r="J149" s="34"/>
      <c r="K149" s="34"/>
      <c r="L149" s="34"/>
      <c r="M149" s="34"/>
      <c r="N149" s="35"/>
    </row>
    <row r="150" spans="2:14" s="8" customFormat="1" x14ac:dyDescent="0.25">
      <c r="B150" s="9"/>
      <c r="C150" s="9"/>
      <c r="E150" s="21"/>
      <c r="F150" s="21"/>
      <c r="G150" s="21"/>
      <c r="H150" s="21"/>
      <c r="I150" s="34"/>
      <c r="J150" s="34"/>
      <c r="K150" s="34"/>
      <c r="L150" s="34"/>
      <c r="M150" s="34"/>
      <c r="N150" s="35"/>
    </row>
    <row r="151" spans="2:14" s="8" customFormat="1" x14ac:dyDescent="0.25">
      <c r="B151" s="9"/>
      <c r="C151" s="9"/>
      <c r="E151" s="21"/>
      <c r="F151" s="21"/>
      <c r="G151" s="21"/>
      <c r="H151" s="21"/>
      <c r="I151" s="34"/>
      <c r="J151" s="34"/>
      <c r="K151" s="34"/>
      <c r="L151" s="34"/>
      <c r="M151" s="34"/>
      <c r="N151" s="35"/>
    </row>
    <row r="152" spans="2:14" s="8" customFormat="1" x14ac:dyDescent="0.25">
      <c r="B152" s="9"/>
      <c r="C152" s="9"/>
      <c r="E152" s="21"/>
      <c r="F152" s="21"/>
      <c r="G152" s="21"/>
      <c r="H152" s="21"/>
      <c r="I152" s="34"/>
      <c r="J152" s="34"/>
      <c r="K152" s="34"/>
      <c r="L152" s="34"/>
      <c r="M152" s="34"/>
      <c r="N152" s="35"/>
    </row>
    <row r="153" spans="2:14" s="8" customFormat="1" x14ac:dyDescent="0.25">
      <c r="B153" s="9"/>
      <c r="C153" s="9"/>
      <c r="E153" s="21"/>
      <c r="F153" s="21"/>
      <c r="G153" s="21"/>
      <c r="H153" s="21"/>
      <c r="I153" s="34"/>
      <c r="J153" s="34"/>
      <c r="K153" s="34"/>
      <c r="L153" s="34"/>
      <c r="M153" s="34"/>
      <c r="N153" s="35"/>
    </row>
    <row r="154" spans="2:14" s="8" customFormat="1" x14ac:dyDescent="0.25">
      <c r="B154" s="9"/>
      <c r="C154" s="9"/>
      <c r="E154" s="21"/>
      <c r="F154" s="21"/>
      <c r="G154" s="21"/>
      <c r="H154" s="21"/>
      <c r="I154" s="34"/>
      <c r="J154" s="34"/>
      <c r="K154" s="34"/>
      <c r="L154" s="34"/>
      <c r="M154" s="34"/>
      <c r="N154" s="35"/>
    </row>
    <row r="155" spans="2:14" s="8" customFormat="1" x14ac:dyDescent="0.25">
      <c r="B155" s="9"/>
      <c r="C155" s="9"/>
      <c r="E155" s="21"/>
      <c r="F155" s="21"/>
      <c r="G155" s="21"/>
      <c r="H155" s="21"/>
      <c r="I155" s="34"/>
      <c r="J155" s="34"/>
      <c r="K155" s="34"/>
      <c r="L155" s="34"/>
      <c r="M155" s="34"/>
      <c r="N155" s="35"/>
    </row>
    <row r="156" spans="2:14" s="8" customFormat="1" x14ac:dyDescent="0.25">
      <c r="B156" s="9"/>
      <c r="C156" s="9"/>
      <c r="E156" s="21"/>
      <c r="F156" s="21"/>
      <c r="G156" s="21"/>
      <c r="H156" s="21"/>
      <c r="I156" s="34"/>
      <c r="J156" s="34"/>
      <c r="K156" s="34"/>
      <c r="L156" s="34"/>
      <c r="M156" s="34"/>
      <c r="N156" s="35"/>
    </row>
    <row r="157" spans="2:14" s="8" customFormat="1" x14ac:dyDescent="0.25">
      <c r="B157" s="9"/>
      <c r="C157" s="9"/>
      <c r="E157" s="21"/>
      <c r="F157" s="21"/>
      <c r="G157" s="21"/>
      <c r="H157" s="21"/>
      <c r="I157" s="34"/>
      <c r="J157" s="34"/>
      <c r="K157" s="34"/>
      <c r="L157" s="34"/>
      <c r="M157" s="34"/>
      <c r="N157" s="35"/>
    </row>
    <row r="158" spans="2:14" s="8" customFormat="1" x14ac:dyDescent="0.25">
      <c r="B158" s="9"/>
      <c r="C158" s="9"/>
      <c r="E158" s="21"/>
      <c r="F158" s="21"/>
      <c r="G158" s="21"/>
      <c r="H158" s="21"/>
      <c r="I158" s="34"/>
      <c r="J158" s="34"/>
      <c r="K158" s="34"/>
      <c r="L158" s="34"/>
      <c r="M158" s="34"/>
      <c r="N158" s="35"/>
    </row>
    <row r="159" spans="2:14" s="8" customFormat="1" x14ac:dyDescent="0.25">
      <c r="B159" s="9"/>
      <c r="C159" s="9"/>
      <c r="E159" s="21"/>
      <c r="F159" s="21"/>
      <c r="G159" s="21"/>
      <c r="H159" s="21"/>
      <c r="I159" s="34"/>
      <c r="J159" s="34"/>
      <c r="K159" s="34"/>
      <c r="L159" s="34"/>
      <c r="M159" s="34"/>
      <c r="N159" s="35"/>
    </row>
    <row r="160" spans="2:14" s="8" customFormat="1" x14ac:dyDescent="0.25">
      <c r="B160" s="9"/>
      <c r="C160" s="9"/>
      <c r="E160" s="21"/>
      <c r="F160" s="21"/>
      <c r="G160" s="21"/>
      <c r="H160" s="21"/>
      <c r="I160" s="34"/>
      <c r="J160" s="34"/>
      <c r="K160" s="34"/>
      <c r="L160" s="34"/>
      <c r="M160" s="34"/>
      <c r="N160" s="35"/>
    </row>
    <row r="161" spans="2:14" s="8" customFormat="1" x14ac:dyDescent="0.25">
      <c r="B161" s="9"/>
      <c r="C161" s="9"/>
      <c r="E161" s="21"/>
      <c r="F161" s="21"/>
      <c r="G161" s="21"/>
      <c r="H161" s="21"/>
      <c r="I161" s="34"/>
      <c r="J161" s="34"/>
      <c r="K161" s="34"/>
      <c r="L161" s="34"/>
      <c r="M161" s="34"/>
      <c r="N161" s="35"/>
    </row>
    <row r="162" spans="2:14" s="8" customFormat="1" x14ac:dyDescent="0.25">
      <c r="B162" s="9"/>
      <c r="C162" s="9"/>
      <c r="E162" s="21"/>
      <c r="F162" s="21"/>
      <c r="G162" s="21"/>
      <c r="H162" s="21"/>
      <c r="I162" s="34"/>
      <c r="J162" s="34"/>
      <c r="K162" s="34"/>
      <c r="L162" s="34"/>
      <c r="M162" s="34"/>
      <c r="N162" s="35"/>
    </row>
    <row r="163" spans="2:14" s="8" customFormat="1" x14ac:dyDescent="0.25">
      <c r="B163" s="9"/>
      <c r="C163" s="9"/>
      <c r="E163" s="21"/>
      <c r="F163" s="21"/>
      <c r="G163" s="21"/>
      <c r="H163" s="21"/>
      <c r="I163" s="34"/>
      <c r="J163" s="34"/>
      <c r="K163" s="34"/>
      <c r="L163" s="34"/>
      <c r="M163" s="34"/>
      <c r="N163" s="35"/>
    </row>
    <row r="164" spans="2:14" s="8" customFormat="1" x14ac:dyDescent="0.25">
      <c r="B164" s="9"/>
      <c r="C164" s="9"/>
      <c r="E164" s="21"/>
      <c r="F164" s="21"/>
      <c r="G164" s="21"/>
      <c r="H164" s="21"/>
      <c r="I164" s="34"/>
      <c r="J164" s="34"/>
      <c r="K164" s="34"/>
      <c r="L164" s="34"/>
      <c r="M164" s="34"/>
      <c r="N164" s="35"/>
    </row>
    <row r="165" spans="2:14" s="8" customFormat="1" x14ac:dyDescent="0.25">
      <c r="B165" s="9"/>
      <c r="C165" s="9"/>
      <c r="E165" s="21"/>
      <c r="F165" s="21"/>
      <c r="G165" s="21"/>
      <c r="H165" s="21"/>
      <c r="I165" s="34"/>
      <c r="J165" s="34"/>
      <c r="K165" s="34"/>
      <c r="L165" s="34"/>
      <c r="M165" s="34"/>
      <c r="N165" s="35"/>
    </row>
    <row r="166" spans="2:14" s="8" customFormat="1" x14ac:dyDescent="0.25">
      <c r="B166" s="9"/>
      <c r="C166" s="9"/>
      <c r="E166" s="21"/>
      <c r="F166" s="21"/>
      <c r="G166" s="21"/>
      <c r="H166" s="21"/>
      <c r="I166" s="34"/>
      <c r="J166" s="34"/>
      <c r="K166" s="34"/>
      <c r="L166" s="34"/>
      <c r="M166" s="34"/>
      <c r="N166" s="35"/>
    </row>
    <row r="167" spans="2:14" s="8" customFormat="1" x14ac:dyDescent="0.25">
      <c r="B167" s="9"/>
      <c r="C167" s="9"/>
      <c r="E167" s="21"/>
      <c r="F167" s="21"/>
      <c r="G167" s="21"/>
      <c r="H167" s="21"/>
      <c r="I167" s="34"/>
      <c r="J167" s="34"/>
      <c r="K167" s="34"/>
      <c r="L167" s="34"/>
      <c r="M167" s="34"/>
      <c r="N167" s="35"/>
    </row>
    <row r="168" spans="2:14" s="8" customFormat="1" x14ac:dyDescent="0.25">
      <c r="B168" s="9"/>
      <c r="C168" s="9"/>
      <c r="E168" s="21"/>
      <c r="F168" s="21"/>
      <c r="G168" s="21"/>
      <c r="H168" s="21"/>
      <c r="I168" s="34"/>
      <c r="J168" s="34"/>
      <c r="K168" s="34"/>
      <c r="L168" s="34"/>
      <c r="M168" s="34"/>
      <c r="N168" s="35"/>
    </row>
    <row r="169" spans="2:14" s="8" customFormat="1" x14ac:dyDescent="0.25">
      <c r="B169" s="9"/>
      <c r="C169" s="9"/>
      <c r="E169" s="21"/>
      <c r="F169" s="21"/>
      <c r="G169" s="21"/>
      <c r="H169" s="21"/>
      <c r="I169" s="34"/>
      <c r="J169" s="34"/>
      <c r="K169" s="34"/>
      <c r="L169" s="34"/>
      <c r="M169" s="34"/>
      <c r="N169" s="35"/>
    </row>
    <row r="170" spans="2:14" s="8" customFormat="1" x14ac:dyDescent="0.25">
      <c r="B170" s="9"/>
      <c r="C170" s="9"/>
      <c r="E170" s="21"/>
      <c r="F170" s="21"/>
      <c r="G170" s="21"/>
      <c r="H170" s="21"/>
      <c r="I170" s="34"/>
      <c r="J170" s="34"/>
      <c r="K170" s="34"/>
      <c r="L170" s="34"/>
      <c r="M170" s="34"/>
      <c r="N170" s="35"/>
    </row>
    <row r="171" spans="2:14" s="8" customFormat="1" x14ac:dyDescent="0.25">
      <c r="B171" s="9"/>
      <c r="C171" s="9"/>
      <c r="E171" s="21"/>
      <c r="F171" s="21"/>
      <c r="G171" s="21"/>
      <c r="H171" s="21"/>
      <c r="I171" s="34"/>
      <c r="J171" s="34"/>
      <c r="K171" s="34"/>
      <c r="L171" s="34"/>
      <c r="M171" s="34"/>
      <c r="N171" s="35"/>
    </row>
    <row r="172" spans="2:14" s="8" customFormat="1" x14ac:dyDescent="0.25">
      <c r="B172" s="9"/>
      <c r="C172" s="9"/>
      <c r="E172" s="21"/>
      <c r="F172" s="21"/>
      <c r="G172" s="21"/>
      <c r="H172" s="21"/>
      <c r="I172" s="34"/>
      <c r="J172" s="34"/>
      <c r="K172" s="34"/>
      <c r="L172" s="34"/>
      <c r="M172" s="34"/>
      <c r="N172" s="35"/>
    </row>
    <row r="173" spans="2:14" s="8" customFormat="1" x14ac:dyDescent="0.25">
      <c r="B173" s="9"/>
      <c r="C173" s="9"/>
      <c r="E173" s="21"/>
      <c r="F173" s="21"/>
      <c r="G173" s="21"/>
      <c r="H173" s="21"/>
      <c r="I173" s="34"/>
      <c r="J173" s="34"/>
      <c r="K173" s="34"/>
      <c r="L173" s="34"/>
      <c r="M173" s="34"/>
      <c r="N173" s="35"/>
    </row>
    <row r="174" spans="2:14" s="8" customFormat="1" x14ac:dyDescent="0.25">
      <c r="B174" s="9"/>
      <c r="C174" s="9"/>
      <c r="E174" s="21"/>
      <c r="F174" s="21"/>
      <c r="G174" s="21"/>
      <c r="H174" s="21"/>
      <c r="I174" s="34"/>
      <c r="J174" s="34"/>
      <c r="K174" s="34"/>
      <c r="L174" s="34"/>
      <c r="M174" s="34"/>
      <c r="N174" s="35"/>
    </row>
    <row r="175" spans="2:14" s="8" customFormat="1" x14ac:dyDescent="0.25">
      <c r="B175" s="9"/>
      <c r="C175" s="9"/>
      <c r="E175" s="21"/>
      <c r="F175" s="21"/>
      <c r="G175" s="21"/>
      <c r="H175" s="21"/>
      <c r="I175" s="34"/>
      <c r="J175" s="34"/>
      <c r="K175" s="34"/>
      <c r="L175" s="34"/>
      <c r="M175" s="34"/>
      <c r="N175" s="35"/>
    </row>
    <row r="176" spans="2:14" s="8" customFormat="1" x14ac:dyDescent="0.25">
      <c r="B176" s="9"/>
      <c r="C176" s="9"/>
      <c r="E176" s="21"/>
      <c r="F176" s="21"/>
      <c r="G176" s="21"/>
      <c r="H176" s="21"/>
      <c r="I176" s="34"/>
      <c r="J176" s="34"/>
      <c r="K176" s="34"/>
      <c r="L176" s="34"/>
      <c r="M176" s="34"/>
      <c r="N176" s="35"/>
    </row>
    <row r="177" spans="2:14" s="8" customFormat="1" x14ac:dyDescent="0.25">
      <c r="B177" s="9"/>
      <c r="C177" s="9"/>
      <c r="E177" s="21"/>
      <c r="F177" s="21"/>
      <c r="G177" s="21"/>
      <c r="H177" s="21"/>
      <c r="I177" s="34"/>
      <c r="J177" s="34"/>
      <c r="K177" s="34"/>
      <c r="L177" s="34"/>
      <c r="M177" s="34"/>
      <c r="N177" s="35"/>
    </row>
    <row r="178" spans="2:14" s="8" customFormat="1" x14ac:dyDescent="0.25">
      <c r="B178" s="9"/>
      <c r="C178" s="9"/>
      <c r="E178" s="21"/>
      <c r="F178" s="21"/>
      <c r="G178" s="21"/>
      <c r="H178" s="21"/>
      <c r="I178" s="34"/>
      <c r="J178" s="34"/>
      <c r="K178" s="34"/>
      <c r="L178" s="34"/>
      <c r="M178" s="34"/>
      <c r="N178" s="35"/>
    </row>
    <row r="179" spans="2:14" s="8" customFormat="1" x14ac:dyDescent="0.25">
      <c r="B179" s="9"/>
      <c r="C179" s="9"/>
      <c r="E179" s="21"/>
      <c r="F179" s="21"/>
      <c r="G179" s="21"/>
      <c r="H179" s="21"/>
      <c r="I179" s="34"/>
      <c r="J179" s="34"/>
      <c r="K179" s="34"/>
      <c r="L179" s="34"/>
      <c r="M179" s="34"/>
      <c r="N179" s="35"/>
    </row>
    <row r="180" spans="2:14" s="8" customFormat="1" x14ac:dyDescent="0.25">
      <c r="B180" s="9"/>
      <c r="C180" s="9"/>
      <c r="E180" s="21"/>
      <c r="F180" s="21"/>
      <c r="G180" s="21"/>
      <c r="H180" s="21"/>
      <c r="I180" s="34"/>
      <c r="J180" s="34"/>
      <c r="K180" s="34"/>
      <c r="L180" s="34"/>
      <c r="M180" s="34"/>
      <c r="N180" s="35"/>
    </row>
    <row r="181" spans="2:14" s="8" customFormat="1" x14ac:dyDescent="0.25">
      <c r="B181" s="9"/>
      <c r="C181" s="9"/>
      <c r="E181" s="21"/>
      <c r="F181" s="21"/>
      <c r="G181" s="21"/>
      <c r="H181" s="21"/>
      <c r="I181" s="34"/>
      <c r="J181" s="34"/>
      <c r="K181" s="34"/>
      <c r="L181" s="34"/>
      <c r="M181" s="34"/>
      <c r="N181" s="35"/>
    </row>
    <row r="182" spans="2:14" s="8" customFormat="1" x14ac:dyDescent="0.25">
      <c r="B182" s="9"/>
      <c r="C182" s="9"/>
      <c r="E182" s="21"/>
      <c r="F182" s="21"/>
      <c r="G182" s="21"/>
      <c r="H182" s="21"/>
      <c r="I182" s="34"/>
      <c r="J182" s="34"/>
      <c r="K182" s="34"/>
      <c r="L182" s="34"/>
      <c r="M182" s="34"/>
      <c r="N182" s="35"/>
    </row>
    <row r="183" spans="2:14" s="8" customFormat="1" x14ac:dyDescent="0.25">
      <c r="B183" s="9"/>
      <c r="C183" s="9"/>
      <c r="E183" s="21"/>
      <c r="F183" s="21"/>
      <c r="G183" s="21"/>
      <c r="H183" s="21"/>
      <c r="I183" s="34"/>
      <c r="J183" s="34"/>
      <c r="K183" s="34"/>
      <c r="L183" s="34"/>
      <c r="M183" s="34"/>
      <c r="N183" s="35"/>
    </row>
    <row r="184" spans="2:14" s="8" customFormat="1" x14ac:dyDescent="0.25">
      <c r="B184" s="9"/>
      <c r="C184" s="9"/>
      <c r="E184" s="21"/>
      <c r="F184" s="21"/>
      <c r="G184" s="21"/>
      <c r="H184" s="21"/>
      <c r="I184" s="34"/>
      <c r="J184" s="34"/>
      <c r="K184" s="34"/>
      <c r="L184" s="34"/>
      <c r="M184" s="34"/>
      <c r="N184" s="35"/>
    </row>
    <row r="185" spans="2:14" s="8" customFormat="1" x14ac:dyDescent="0.25">
      <c r="B185" s="9"/>
      <c r="C185" s="9"/>
      <c r="E185" s="21"/>
      <c r="F185" s="21"/>
      <c r="G185" s="21"/>
      <c r="H185" s="21"/>
      <c r="I185" s="34"/>
      <c r="J185" s="34"/>
      <c r="K185" s="34"/>
      <c r="L185" s="34"/>
      <c r="M185" s="34"/>
      <c r="N185" s="35"/>
    </row>
    <row r="186" spans="2:14" s="8" customFormat="1" x14ac:dyDescent="0.25">
      <c r="B186" s="9"/>
      <c r="C186" s="9"/>
      <c r="E186" s="21"/>
      <c r="F186" s="21"/>
      <c r="G186" s="21"/>
      <c r="H186" s="21"/>
      <c r="I186" s="34"/>
      <c r="J186" s="34"/>
      <c r="K186" s="34"/>
      <c r="L186" s="34"/>
      <c r="M186" s="34"/>
      <c r="N186" s="35"/>
    </row>
    <row r="187" spans="2:14" s="8" customFormat="1" x14ac:dyDescent="0.25">
      <c r="B187" s="9"/>
      <c r="C187" s="9"/>
      <c r="E187" s="21"/>
      <c r="F187" s="21"/>
      <c r="G187" s="21"/>
      <c r="H187" s="21"/>
      <c r="I187" s="34"/>
      <c r="J187" s="34"/>
      <c r="K187" s="34"/>
      <c r="L187" s="34"/>
      <c r="M187" s="34"/>
      <c r="N187" s="35"/>
    </row>
    <row r="188" spans="2:14" s="8" customFormat="1" x14ac:dyDescent="0.25">
      <c r="B188" s="9"/>
      <c r="C188" s="9"/>
      <c r="E188" s="21"/>
      <c r="F188" s="21"/>
      <c r="G188" s="21"/>
      <c r="H188" s="21"/>
      <c r="I188" s="34"/>
      <c r="J188" s="34"/>
      <c r="K188" s="34"/>
      <c r="L188" s="34"/>
      <c r="M188" s="34"/>
      <c r="N188" s="35"/>
    </row>
    <row r="189" spans="2:14" s="8" customFormat="1" x14ac:dyDescent="0.25">
      <c r="B189" s="9"/>
      <c r="C189" s="9"/>
      <c r="E189" s="21"/>
      <c r="F189" s="21"/>
      <c r="G189" s="21"/>
      <c r="H189" s="21"/>
      <c r="I189" s="34"/>
      <c r="J189" s="34"/>
      <c r="K189" s="34"/>
      <c r="L189" s="34"/>
      <c r="M189" s="34"/>
      <c r="N189" s="35"/>
    </row>
    <row r="190" spans="2:14" s="8" customFormat="1" x14ac:dyDescent="0.25">
      <c r="B190" s="9"/>
      <c r="C190" s="9"/>
      <c r="E190" s="21"/>
      <c r="F190" s="21"/>
      <c r="G190" s="21"/>
      <c r="H190" s="21"/>
      <c r="I190" s="34"/>
      <c r="J190" s="34"/>
      <c r="K190" s="34"/>
      <c r="L190" s="34"/>
      <c r="M190" s="34"/>
      <c r="N190" s="35"/>
    </row>
    <row r="191" spans="2:14" s="8" customFormat="1" x14ac:dyDescent="0.25">
      <c r="B191" s="9"/>
      <c r="C191" s="9"/>
      <c r="E191" s="21"/>
      <c r="F191" s="21"/>
      <c r="G191" s="21"/>
      <c r="H191" s="21"/>
      <c r="I191" s="34"/>
      <c r="J191" s="34"/>
      <c r="K191" s="34"/>
      <c r="L191" s="34"/>
      <c r="M191" s="34"/>
      <c r="N191" s="35"/>
    </row>
    <row r="192" spans="2:14" s="8" customFormat="1" x14ac:dyDescent="0.25">
      <c r="B192" s="9"/>
      <c r="C192" s="9"/>
      <c r="E192" s="21"/>
      <c r="F192" s="21"/>
      <c r="G192" s="21"/>
      <c r="H192" s="21"/>
      <c r="I192" s="34"/>
      <c r="J192" s="34"/>
      <c r="K192" s="34"/>
      <c r="L192" s="34"/>
      <c r="M192" s="34"/>
      <c r="N192" s="35"/>
    </row>
    <row r="193" spans="2:14" s="8" customFormat="1" x14ac:dyDescent="0.25">
      <c r="B193" s="9"/>
      <c r="C193" s="9"/>
      <c r="E193" s="21"/>
      <c r="F193" s="21"/>
      <c r="G193" s="21"/>
      <c r="H193" s="21"/>
      <c r="I193" s="34"/>
      <c r="J193" s="34"/>
      <c r="K193" s="34"/>
      <c r="L193" s="34"/>
      <c r="M193" s="34"/>
      <c r="N193" s="35"/>
    </row>
    <row r="194" spans="2:14" s="8" customFormat="1" x14ac:dyDescent="0.25">
      <c r="B194" s="9"/>
      <c r="C194" s="9"/>
      <c r="E194" s="21"/>
      <c r="F194" s="21"/>
      <c r="G194" s="21"/>
      <c r="H194" s="21"/>
      <c r="I194" s="34"/>
      <c r="J194" s="34"/>
      <c r="K194" s="34"/>
      <c r="L194" s="34"/>
      <c r="M194" s="34"/>
      <c r="N194" s="35"/>
    </row>
    <row r="195" spans="2:14" s="8" customFormat="1" x14ac:dyDescent="0.25">
      <c r="B195" s="9"/>
      <c r="C195" s="9"/>
      <c r="E195" s="21"/>
      <c r="F195" s="21"/>
      <c r="G195" s="21"/>
      <c r="H195" s="21"/>
      <c r="I195" s="34"/>
      <c r="J195" s="34"/>
      <c r="K195" s="34"/>
      <c r="L195" s="34"/>
      <c r="M195" s="34"/>
      <c r="N195" s="35"/>
    </row>
    <row r="196" spans="2:14" s="8" customFormat="1" x14ac:dyDescent="0.25">
      <c r="B196" s="9"/>
      <c r="C196" s="9"/>
      <c r="E196" s="21"/>
      <c r="F196" s="21"/>
      <c r="G196" s="21"/>
      <c r="H196" s="21"/>
      <c r="I196" s="34"/>
      <c r="J196" s="34"/>
      <c r="K196" s="34"/>
      <c r="L196" s="34"/>
      <c r="M196" s="34"/>
      <c r="N196" s="35"/>
    </row>
    <row r="197" spans="2:14" s="8" customFormat="1" x14ac:dyDescent="0.25">
      <c r="B197" s="9"/>
      <c r="C197" s="9"/>
      <c r="E197" s="21"/>
      <c r="F197" s="21"/>
      <c r="G197" s="21"/>
      <c r="H197" s="21"/>
      <c r="I197" s="34"/>
      <c r="J197" s="34"/>
      <c r="K197" s="34"/>
      <c r="L197" s="34"/>
      <c r="M197" s="34"/>
      <c r="N197" s="35"/>
    </row>
    <row r="198" spans="2:14" s="8" customFormat="1" x14ac:dyDescent="0.25">
      <c r="B198" s="9"/>
      <c r="C198" s="9"/>
      <c r="E198" s="21"/>
      <c r="F198" s="21"/>
      <c r="G198" s="21"/>
      <c r="H198" s="21"/>
      <c r="I198" s="34"/>
      <c r="J198" s="34"/>
      <c r="K198" s="34"/>
      <c r="L198" s="34"/>
      <c r="M198" s="34"/>
      <c r="N198" s="35"/>
    </row>
    <row r="199" spans="2:14" s="8" customFormat="1" x14ac:dyDescent="0.25">
      <c r="B199" s="9"/>
      <c r="C199" s="9"/>
      <c r="E199" s="21"/>
      <c r="F199" s="21"/>
      <c r="G199" s="21"/>
      <c r="H199" s="21"/>
      <c r="I199" s="34"/>
      <c r="J199" s="34"/>
      <c r="K199" s="34"/>
      <c r="L199" s="34"/>
      <c r="M199" s="34"/>
      <c r="N199" s="35"/>
    </row>
    <row r="200" spans="2:14" s="8" customFormat="1" x14ac:dyDescent="0.25">
      <c r="B200" s="9"/>
      <c r="C200" s="9"/>
      <c r="E200" s="21"/>
      <c r="F200" s="21"/>
      <c r="G200" s="21"/>
      <c r="H200" s="21"/>
      <c r="I200" s="34"/>
      <c r="J200" s="34"/>
      <c r="K200" s="34"/>
      <c r="L200" s="34"/>
      <c r="M200" s="34"/>
      <c r="N200" s="35"/>
    </row>
    <row r="201" spans="2:14" s="8" customFormat="1" x14ac:dyDescent="0.25">
      <c r="B201" s="9"/>
      <c r="C201" s="9"/>
      <c r="E201" s="21"/>
      <c r="F201" s="21"/>
      <c r="G201" s="21"/>
      <c r="H201" s="21"/>
      <c r="I201" s="34"/>
      <c r="J201" s="34"/>
      <c r="K201" s="34"/>
      <c r="L201" s="34"/>
      <c r="M201" s="34"/>
      <c r="N201" s="35"/>
    </row>
    <row r="202" spans="2:14" s="8" customFormat="1" x14ac:dyDescent="0.25">
      <c r="B202" s="9"/>
      <c r="C202" s="9"/>
      <c r="E202" s="21"/>
      <c r="F202" s="21"/>
      <c r="G202" s="21"/>
      <c r="H202" s="21"/>
      <c r="I202" s="34"/>
      <c r="J202" s="34"/>
      <c r="K202" s="34"/>
      <c r="L202" s="34"/>
      <c r="M202" s="34"/>
      <c r="N202" s="35"/>
    </row>
    <row r="203" spans="2:14" s="8" customFormat="1" x14ac:dyDescent="0.25">
      <c r="B203" s="9"/>
      <c r="C203" s="9"/>
      <c r="E203" s="21"/>
      <c r="F203" s="21"/>
      <c r="G203" s="21"/>
      <c r="H203" s="21"/>
      <c r="I203" s="34"/>
      <c r="J203" s="34"/>
      <c r="K203" s="34"/>
      <c r="L203" s="34"/>
      <c r="M203" s="34"/>
      <c r="N203" s="35"/>
    </row>
    <row r="204" spans="2:14" s="8" customFormat="1" x14ac:dyDescent="0.25">
      <c r="B204" s="9"/>
      <c r="C204" s="9"/>
      <c r="E204" s="21"/>
      <c r="F204" s="21"/>
      <c r="G204" s="21"/>
      <c r="H204" s="21"/>
      <c r="I204" s="34"/>
      <c r="J204" s="34"/>
      <c r="K204" s="34"/>
      <c r="L204" s="34"/>
      <c r="M204" s="34"/>
      <c r="N204" s="35"/>
    </row>
    <row r="205" spans="2:14" s="8" customFormat="1" x14ac:dyDescent="0.25">
      <c r="B205" s="9"/>
      <c r="C205" s="9"/>
      <c r="E205" s="21"/>
      <c r="F205" s="21"/>
      <c r="G205" s="21"/>
      <c r="H205" s="21"/>
      <c r="I205" s="34"/>
      <c r="J205" s="34"/>
      <c r="K205" s="34"/>
      <c r="L205" s="34"/>
      <c r="M205" s="34"/>
      <c r="N205" s="35"/>
    </row>
    <row r="206" spans="2:14" s="8" customFormat="1" x14ac:dyDescent="0.25">
      <c r="B206" s="9"/>
      <c r="C206" s="9"/>
      <c r="E206" s="21"/>
      <c r="F206" s="21"/>
      <c r="G206" s="21"/>
      <c r="H206" s="21"/>
      <c r="I206" s="34"/>
      <c r="J206" s="34"/>
      <c r="K206" s="34"/>
      <c r="L206" s="34"/>
      <c r="M206" s="34"/>
      <c r="N206" s="35"/>
    </row>
    <row r="207" spans="2:14" s="8" customFormat="1" x14ac:dyDescent="0.25">
      <c r="B207" s="9"/>
      <c r="C207" s="9"/>
      <c r="E207" s="21"/>
      <c r="F207" s="21"/>
      <c r="G207" s="21"/>
      <c r="H207" s="21"/>
      <c r="I207" s="34"/>
      <c r="J207" s="34"/>
      <c r="K207" s="34"/>
      <c r="L207" s="34"/>
      <c r="M207" s="34"/>
      <c r="N207" s="35"/>
    </row>
    <row r="208" spans="2:14" s="8" customFormat="1" x14ac:dyDescent="0.25">
      <c r="B208" s="9"/>
      <c r="C208" s="9"/>
      <c r="E208" s="21"/>
      <c r="F208" s="21"/>
      <c r="G208" s="21"/>
      <c r="H208" s="21"/>
      <c r="I208" s="34"/>
      <c r="J208" s="34"/>
      <c r="K208" s="34"/>
      <c r="L208" s="34"/>
      <c r="M208" s="34"/>
      <c r="N208" s="35"/>
    </row>
    <row r="209" spans="2:14" s="8" customFormat="1" x14ac:dyDescent="0.25">
      <c r="B209" s="9"/>
      <c r="C209" s="9"/>
      <c r="E209" s="21"/>
      <c r="F209" s="21"/>
      <c r="G209" s="21"/>
      <c r="H209" s="21"/>
      <c r="I209" s="34"/>
      <c r="J209" s="34"/>
      <c r="K209" s="34"/>
      <c r="L209" s="34"/>
      <c r="M209" s="34"/>
      <c r="N209" s="35"/>
    </row>
    <row r="210" spans="2:14" s="8" customFormat="1" x14ac:dyDescent="0.25">
      <c r="B210" s="9"/>
      <c r="C210" s="9"/>
      <c r="E210" s="21"/>
      <c r="F210" s="21"/>
      <c r="G210" s="21"/>
      <c r="H210" s="21"/>
      <c r="I210" s="34"/>
      <c r="J210" s="34"/>
      <c r="K210" s="34"/>
      <c r="L210" s="34"/>
      <c r="M210" s="34"/>
      <c r="N210" s="35"/>
    </row>
    <row r="211" spans="2:14" s="8" customFormat="1" x14ac:dyDescent="0.25">
      <c r="B211" s="9"/>
      <c r="C211" s="9"/>
      <c r="E211" s="21"/>
      <c r="F211" s="21"/>
      <c r="G211" s="21"/>
      <c r="H211" s="21"/>
      <c r="I211" s="34"/>
      <c r="J211" s="34"/>
      <c r="K211" s="34"/>
      <c r="L211" s="34"/>
      <c r="M211" s="34"/>
      <c r="N211" s="35"/>
    </row>
    <row r="212" spans="2:14" s="8" customFormat="1" x14ac:dyDescent="0.25">
      <c r="B212" s="9"/>
      <c r="C212" s="9"/>
      <c r="E212" s="21"/>
      <c r="F212" s="21"/>
      <c r="G212" s="21"/>
      <c r="H212" s="21"/>
      <c r="I212" s="34"/>
      <c r="J212" s="34"/>
      <c r="K212" s="34"/>
      <c r="L212" s="34"/>
      <c r="M212" s="34"/>
      <c r="N212" s="35"/>
    </row>
    <row r="213" spans="2:14" s="8" customFormat="1" x14ac:dyDescent="0.25">
      <c r="B213" s="9"/>
      <c r="C213" s="9"/>
      <c r="E213" s="21"/>
      <c r="F213" s="21"/>
      <c r="G213" s="21"/>
      <c r="H213" s="21"/>
      <c r="I213" s="34"/>
      <c r="J213" s="34"/>
      <c r="K213" s="34"/>
      <c r="L213" s="34"/>
      <c r="M213" s="34"/>
      <c r="N213" s="35"/>
    </row>
    <row r="214" spans="2:14" s="8" customFormat="1" x14ac:dyDescent="0.25">
      <c r="B214" s="9"/>
      <c r="C214" s="9"/>
      <c r="E214" s="21"/>
      <c r="F214" s="21"/>
      <c r="G214" s="21"/>
      <c r="H214" s="21"/>
      <c r="I214" s="34"/>
      <c r="J214" s="34"/>
      <c r="K214" s="34"/>
      <c r="L214" s="34"/>
      <c r="M214" s="34"/>
      <c r="N214" s="35"/>
    </row>
    <row r="215" spans="2:14" s="8" customFormat="1" x14ac:dyDescent="0.25">
      <c r="B215" s="9"/>
      <c r="C215" s="9"/>
      <c r="E215" s="21"/>
      <c r="F215" s="21"/>
      <c r="G215" s="21"/>
      <c r="H215" s="21"/>
      <c r="I215" s="34"/>
      <c r="J215" s="34"/>
      <c r="K215" s="34"/>
      <c r="L215" s="34"/>
      <c r="M215" s="34"/>
      <c r="N215" s="35"/>
    </row>
    <row r="216" spans="2:14" s="8" customFormat="1" x14ac:dyDescent="0.25">
      <c r="B216" s="9"/>
      <c r="C216" s="9"/>
      <c r="E216" s="21"/>
      <c r="F216" s="21"/>
      <c r="G216" s="21"/>
      <c r="H216" s="21"/>
      <c r="I216" s="34"/>
      <c r="J216" s="34"/>
      <c r="K216" s="34"/>
      <c r="L216" s="34"/>
      <c r="M216" s="34"/>
      <c r="N216" s="35"/>
    </row>
    <row r="217" spans="2:14" s="8" customFormat="1" x14ac:dyDescent="0.25">
      <c r="B217" s="9"/>
      <c r="C217" s="9"/>
      <c r="E217" s="21"/>
      <c r="F217" s="21"/>
      <c r="G217" s="21"/>
      <c r="H217" s="21"/>
      <c r="I217" s="34"/>
      <c r="J217" s="34"/>
      <c r="K217" s="34"/>
      <c r="L217" s="34"/>
      <c r="M217" s="34"/>
      <c r="N217" s="35"/>
    </row>
    <row r="218" spans="2:14" s="8" customFormat="1" x14ac:dyDescent="0.25">
      <c r="B218" s="9"/>
      <c r="C218" s="9"/>
      <c r="E218" s="21"/>
      <c r="F218" s="21"/>
      <c r="G218" s="21"/>
      <c r="H218" s="21"/>
      <c r="I218" s="34"/>
      <c r="J218" s="34"/>
      <c r="K218" s="34"/>
      <c r="L218" s="34"/>
      <c r="M218" s="34"/>
      <c r="N218" s="35"/>
    </row>
    <row r="219" spans="2:14" s="8" customFormat="1" x14ac:dyDescent="0.25">
      <c r="B219" s="9"/>
      <c r="C219" s="9"/>
      <c r="E219" s="21"/>
      <c r="F219" s="21"/>
      <c r="G219" s="21"/>
      <c r="H219" s="21"/>
      <c r="I219" s="34"/>
      <c r="J219" s="34"/>
      <c r="K219" s="34"/>
      <c r="L219" s="34"/>
      <c r="M219" s="34"/>
      <c r="N219" s="35"/>
    </row>
    <row r="220" spans="2:14" s="8" customFormat="1" x14ac:dyDescent="0.25">
      <c r="B220" s="9"/>
      <c r="C220" s="9"/>
      <c r="E220" s="21"/>
      <c r="F220" s="21"/>
      <c r="G220" s="21"/>
      <c r="H220" s="21"/>
      <c r="I220" s="34"/>
      <c r="J220" s="34"/>
      <c r="K220" s="34"/>
      <c r="L220" s="34"/>
      <c r="M220" s="34"/>
      <c r="N220" s="35"/>
    </row>
    <row r="221" spans="2:14" s="8" customFormat="1" x14ac:dyDescent="0.25">
      <c r="B221" s="9"/>
      <c r="C221" s="9"/>
      <c r="E221" s="21"/>
      <c r="F221" s="21"/>
      <c r="G221" s="21"/>
      <c r="H221" s="21"/>
      <c r="I221" s="34"/>
      <c r="J221" s="34"/>
      <c r="K221" s="34"/>
      <c r="L221" s="34"/>
      <c r="M221" s="34"/>
      <c r="N221" s="35"/>
    </row>
    <row r="222" spans="2:14" s="8" customFormat="1" x14ac:dyDescent="0.25">
      <c r="B222" s="9"/>
      <c r="C222" s="9"/>
      <c r="E222" s="21"/>
      <c r="F222" s="21"/>
      <c r="G222" s="21"/>
      <c r="H222" s="21"/>
      <c r="I222" s="34"/>
      <c r="J222" s="34"/>
      <c r="K222" s="34"/>
      <c r="L222" s="34"/>
      <c r="M222" s="34"/>
      <c r="N222" s="35"/>
    </row>
    <row r="223" spans="2:14" s="8" customFormat="1" x14ac:dyDescent="0.25">
      <c r="B223" s="9"/>
      <c r="C223" s="9"/>
      <c r="E223" s="21"/>
      <c r="F223" s="21"/>
      <c r="G223" s="21"/>
      <c r="H223" s="21"/>
      <c r="I223" s="34"/>
      <c r="J223" s="34"/>
      <c r="K223" s="34"/>
      <c r="L223" s="34"/>
      <c r="M223" s="34"/>
      <c r="N223" s="35"/>
    </row>
    <row r="224" spans="2:14" s="8" customFormat="1" x14ac:dyDescent="0.25">
      <c r="B224" s="9"/>
      <c r="C224" s="9"/>
      <c r="E224" s="21"/>
      <c r="F224" s="21"/>
      <c r="G224" s="21"/>
      <c r="H224" s="21"/>
      <c r="I224" s="34"/>
      <c r="J224" s="34"/>
      <c r="K224" s="34"/>
      <c r="L224" s="34"/>
      <c r="M224" s="34"/>
      <c r="N224" s="35"/>
    </row>
    <row r="225" spans="2:14" s="8" customFormat="1" x14ac:dyDescent="0.25">
      <c r="B225" s="9"/>
      <c r="C225" s="9"/>
      <c r="E225" s="21"/>
      <c r="F225" s="21"/>
      <c r="G225" s="21"/>
      <c r="H225" s="21"/>
      <c r="I225" s="34"/>
      <c r="J225" s="34"/>
      <c r="K225" s="34"/>
      <c r="L225" s="34"/>
      <c r="M225" s="34"/>
      <c r="N225" s="35"/>
    </row>
    <row r="226" spans="2:14" s="8" customFormat="1" x14ac:dyDescent="0.25">
      <c r="B226" s="9"/>
      <c r="C226" s="9"/>
      <c r="E226" s="21"/>
      <c r="F226" s="21"/>
      <c r="G226" s="21"/>
      <c r="H226" s="21"/>
      <c r="I226" s="34"/>
      <c r="J226" s="34"/>
      <c r="K226" s="34"/>
      <c r="L226" s="34"/>
      <c r="M226" s="34"/>
      <c r="N226" s="35"/>
    </row>
    <row r="227" spans="2:14" s="8" customFormat="1" x14ac:dyDescent="0.25">
      <c r="B227" s="9"/>
      <c r="C227" s="9"/>
      <c r="E227" s="21"/>
      <c r="F227" s="21"/>
      <c r="G227" s="21"/>
      <c r="H227" s="21"/>
      <c r="I227" s="34"/>
      <c r="J227" s="34"/>
      <c r="K227" s="34"/>
      <c r="L227" s="34"/>
      <c r="M227" s="34"/>
      <c r="N227" s="35"/>
    </row>
    <row r="228" spans="2:14" s="8" customFormat="1" x14ac:dyDescent="0.25">
      <c r="B228" s="9"/>
      <c r="C228" s="9"/>
      <c r="E228" s="21"/>
      <c r="F228" s="21"/>
      <c r="G228" s="21"/>
      <c r="H228" s="21"/>
      <c r="I228" s="34"/>
      <c r="J228" s="34"/>
      <c r="K228" s="34"/>
      <c r="L228" s="34"/>
      <c r="M228" s="34"/>
      <c r="N228" s="35"/>
    </row>
    <row r="229" spans="2:14" s="8" customFormat="1" x14ac:dyDescent="0.25">
      <c r="B229" s="9"/>
      <c r="C229" s="9"/>
      <c r="E229" s="21"/>
      <c r="F229" s="21"/>
      <c r="G229" s="21"/>
      <c r="H229" s="21"/>
      <c r="I229" s="34"/>
      <c r="J229" s="34"/>
      <c r="K229" s="34"/>
      <c r="L229" s="34"/>
      <c r="M229" s="34"/>
      <c r="N229" s="35"/>
    </row>
    <row r="230" spans="2:14" s="8" customFormat="1" x14ac:dyDescent="0.25">
      <c r="B230" s="9"/>
      <c r="C230" s="9"/>
      <c r="E230" s="21"/>
      <c r="F230" s="21"/>
      <c r="G230" s="21"/>
      <c r="H230" s="21"/>
      <c r="I230" s="34"/>
      <c r="J230" s="34"/>
      <c r="K230" s="34"/>
      <c r="L230" s="34"/>
      <c r="M230" s="34"/>
      <c r="N230" s="35"/>
    </row>
    <row r="231" spans="2:14" s="8" customFormat="1" x14ac:dyDescent="0.25">
      <c r="B231" s="9"/>
      <c r="C231" s="9"/>
      <c r="E231" s="21"/>
      <c r="F231" s="21"/>
      <c r="G231" s="21"/>
      <c r="H231" s="21"/>
      <c r="I231" s="34"/>
      <c r="J231" s="34"/>
      <c r="K231" s="34"/>
      <c r="L231" s="34"/>
      <c r="M231" s="34"/>
      <c r="N231" s="35"/>
    </row>
    <row r="232" spans="2:14" s="8" customFormat="1" x14ac:dyDescent="0.25">
      <c r="B232" s="9"/>
      <c r="C232" s="9"/>
      <c r="E232" s="21"/>
      <c r="F232" s="21"/>
      <c r="G232" s="21"/>
      <c r="H232" s="21"/>
      <c r="I232" s="34"/>
      <c r="J232" s="34"/>
      <c r="K232" s="34"/>
      <c r="L232" s="34"/>
      <c r="M232" s="34"/>
      <c r="N232" s="35"/>
    </row>
    <row r="233" spans="2:14" s="8" customFormat="1" x14ac:dyDescent="0.25">
      <c r="B233" s="9"/>
      <c r="C233" s="9"/>
      <c r="E233" s="21"/>
      <c r="F233" s="21"/>
      <c r="G233" s="21"/>
      <c r="H233" s="21"/>
      <c r="I233" s="34"/>
      <c r="J233" s="34"/>
      <c r="K233" s="34"/>
      <c r="L233" s="34"/>
      <c r="M233" s="34"/>
      <c r="N233" s="35"/>
    </row>
    <row r="234" spans="2:14" s="8" customFormat="1" x14ac:dyDescent="0.25">
      <c r="B234" s="9"/>
      <c r="C234" s="9"/>
      <c r="E234" s="21"/>
      <c r="F234" s="21"/>
      <c r="G234" s="21"/>
      <c r="H234" s="21"/>
      <c r="I234" s="34"/>
      <c r="J234" s="34"/>
      <c r="K234" s="34"/>
      <c r="L234" s="34"/>
      <c r="M234" s="34"/>
      <c r="N234" s="35"/>
    </row>
    <row r="235" spans="2:14" s="8" customFormat="1" x14ac:dyDescent="0.25">
      <c r="B235" s="9"/>
      <c r="C235" s="9"/>
      <c r="E235" s="21"/>
      <c r="F235" s="21"/>
      <c r="G235" s="21"/>
      <c r="H235" s="21"/>
      <c r="I235" s="34"/>
      <c r="J235" s="34"/>
      <c r="K235" s="34"/>
      <c r="L235" s="34"/>
      <c r="M235" s="34"/>
      <c r="N235" s="35"/>
    </row>
    <row r="236" spans="2:14" s="8" customFormat="1" x14ac:dyDescent="0.25">
      <c r="B236" s="9"/>
      <c r="C236" s="9"/>
      <c r="E236" s="21"/>
      <c r="F236" s="21"/>
      <c r="G236" s="21"/>
      <c r="H236" s="21"/>
      <c r="I236" s="34"/>
      <c r="J236" s="34"/>
      <c r="K236" s="34"/>
      <c r="L236" s="34"/>
      <c r="M236" s="34"/>
      <c r="N236" s="35"/>
    </row>
    <row r="237" spans="2:14" s="8" customFormat="1" x14ac:dyDescent="0.25">
      <c r="B237" s="9"/>
      <c r="C237" s="9"/>
      <c r="E237" s="21"/>
      <c r="F237" s="21"/>
      <c r="G237" s="21"/>
      <c r="H237" s="21"/>
      <c r="I237" s="34"/>
      <c r="J237" s="34"/>
      <c r="K237" s="34"/>
      <c r="L237" s="34"/>
      <c r="M237" s="34"/>
      <c r="N237" s="35"/>
    </row>
    <row r="238" spans="2:14" s="8" customFormat="1" x14ac:dyDescent="0.25">
      <c r="B238" s="9"/>
      <c r="C238" s="9"/>
      <c r="E238" s="21"/>
      <c r="F238" s="21"/>
      <c r="G238" s="21"/>
      <c r="H238" s="21"/>
      <c r="I238" s="34"/>
      <c r="J238" s="34"/>
      <c r="K238" s="34"/>
      <c r="L238" s="34"/>
      <c r="M238" s="34"/>
      <c r="N238" s="35"/>
    </row>
    <row r="239" spans="2:14" s="8" customFormat="1" x14ac:dyDescent="0.25">
      <c r="B239" s="9"/>
      <c r="C239" s="9"/>
      <c r="E239" s="21"/>
      <c r="F239" s="21"/>
      <c r="G239" s="21"/>
      <c r="H239" s="21"/>
      <c r="I239" s="34"/>
      <c r="J239" s="34"/>
      <c r="K239" s="34"/>
      <c r="L239" s="34"/>
      <c r="M239" s="34"/>
      <c r="N239" s="35"/>
    </row>
    <row r="240" spans="2:14" s="8" customFormat="1" x14ac:dyDescent="0.25">
      <c r="B240" s="9"/>
      <c r="C240" s="9"/>
      <c r="E240" s="21"/>
      <c r="F240" s="21"/>
      <c r="G240" s="21"/>
      <c r="H240" s="21"/>
      <c r="I240" s="34"/>
      <c r="J240" s="34"/>
      <c r="K240" s="34"/>
      <c r="L240" s="34"/>
      <c r="M240" s="34"/>
      <c r="N240" s="35"/>
    </row>
    <row r="241" spans="2:14" s="8" customFormat="1" x14ac:dyDescent="0.25">
      <c r="B241" s="9"/>
      <c r="C241" s="9"/>
      <c r="E241" s="21"/>
      <c r="F241" s="21"/>
      <c r="G241" s="21"/>
      <c r="H241" s="21"/>
      <c r="I241" s="34"/>
      <c r="J241" s="34"/>
      <c r="K241" s="34"/>
      <c r="L241" s="34"/>
      <c r="M241" s="34"/>
      <c r="N241" s="35"/>
    </row>
    <row r="242" spans="2:14" s="8" customFormat="1" x14ac:dyDescent="0.25">
      <c r="B242" s="9"/>
      <c r="C242" s="9"/>
      <c r="E242" s="21"/>
      <c r="F242" s="21"/>
      <c r="G242" s="21"/>
      <c r="H242" s="21"/>
      <c r="I242" s="34"/>
      <c r="J242" s="34"/>
      <c r="K242" s="34"/>
      <c r="L242" s="34"/>
      <c r="M242" s="34"/>
      <c r="N242" s="35"/>
    </row>
    <row r="243" spans="2:14" s="8" customFormat="1" x14ac:dyDescent="0.25">
      <c r="B243" s="9"/>
      <c r="C243" s="9"/>
      <c r="E243" s="21"/>
      <c r="F243" s="21"/>
      <c r="G243" s="21"/>
      <c r="H243" s="21"/>
      <c r="I243" s="34"/>
      <c r="J243" s="34"/>
      <c r="K243" s="34"/>
      <c r="L243" s="34"/>
      <c r="M243" s="34"/>
      <c r="N243" s="35"/>
    </row>
    <row r="244" spans="2:14" s="8" customFormat="1" x14ac:dyDescent="0.25">
      <c r="B244" s="9"/>
      <c r="C244" s="9"/>
      <c r="E244" s="21"/>
      <c r="F244" s="21"/>
      <c r="G244" s="21"/>
      <c r="H244" s="21"/>
      <c r="I244" s="34"/>
      <c r="J244" s="34"/>
      <c r="K244" s="34"/>
      <c r="L244" s="34"/>
      <c r="M244" s="34"/>
      <c r="N244" s="35"/>
    </row>
    <row r="245" spans="2:14" s="8" customFormat="1" x14ac:dyDescent="0.25">
      <c r="B245" s="9"/>
      <c r="C245" s="9"/>
      <c r="E245" s="21"/>
      <c r="F245" s="21"/>
      <c r="G245" s="21"/>
      <c r="H245" s="21"/>
      <c r="I245" s="34"/>
      <c r="J245" s="34"/>
      <c r="K245" s="34"/>
      <c r="L245" s="34"/>
      <c r="M245" s="34"/>
      <c r="N245" s="35"/>
    </row>
    <row r="246" spans="2:14" s="8" customFormat="1" x14ac:dyDescent="0.25">
      <c r="B246" s="9"/>
      <c r="C246" s="9"/>
      <c r="E246" s="21"/>
      <c r="F246" s="21"/>
      <c r="G246" s="21"/>
      <c r="H246" s="21"/>
      <c r="I246" s="34"/>
      <c r="J246" s="34"/>
      <c r="K246" s="34"/>
      <c r="L246" s="34"/>
      <c r="M246" s="34"/>
      <c r="N246" s="35"/>
    </row>
    <row r="247" spans="2:14" s="8" customFormat="1" x14ac:dyDescent="0.25">
      <c r="B247" s="9"/>
      <c r="C247" s="9"/>
      <c r="E247" s="21"/>
      <c r="F247" s="21"/>
      <c r="G247" s="21"/>
      <c r="H247" s="21"/>
      <c r="I247" s="34"/>
      <c r="J247" s="34"/>
      <c r="K247" s="34"/>
      <c r="L247" s="34"/>
      <c r="M247" s="34"/>
      <c r="N247" s="35"/>
    </row>
    <row r="248" spans="2:14" s="8" customFormat="1" x14ac:dyDescent="0.25">
      <c r="B248" s="9"/>
      <c r="C248" s="9"/>
      <c r="E248" s="21"/>
      <c r="F248" s="21"/>
      <c r="G248" s="21"/>
      <c r="H248" s="21"/>
      <c r="I248" s="34"/>
      <c r="J248" s="34"/>
      <c r="K248" s="34"/>
      <c r="L248" s="34"/>
      <c r="M248" s="34"/>
      <c r="N248" s="35"/>
    </row>
    <row r="249" spans="2:14" s="8" customFormat="1" x14ac:dyDescent="0.25">
      <c r="B249" s="9"/>
      <c r="C249" s="9"/>
      <c r="E249" s="21"/>
      <c r="F249" s="21"/>
      <c r="G249" s="21"/>
      <c r="H249" s="21"/>
      <c r="I249" s="34"/>
      <c r="J249" s="34"/>
      <c r="K249" s="34"/>
      <c r="L249" s="34"/>
      <c r="M249" s="34"/>
      <c r="N249" s="35"/>
    </row>
    <row r="250" spans="2:14" s="8" customFormat="1" x14ac:dyDescent="0.25">
      <c r="B250" s="9"/>
      <c r="C250" s="9"/>
      <c r="E250" s="21"/>
      <c r="F250" s="21"/>
      <c r="G250" s="21"/>
      <c r="H250" s="21"/>
      <c r="I250" s="34"/>
      <c r="J250" s="34"/>
      <c r="K250" s="34"/>
      <c r="L250" s="34"/>
      <c r="M250" s="34"/>
      <c r="N250" s="35"/>
    </row>
    <row r="251" spans="2:14" s="8" customFormat="1" x14ac:dyDescent="0.25">
      <c r="B251" s="9"/>
      <c r="C251" s="9"/>
      <c r="E251" s="21"/>
      <c r="F251" s="21"/>
      <c r="G251" s="21"/>
      <c r="H251" s="21"/>
      <c r="I251" s="34"/>
      <c r="J251" s="34"/>
      <c r="K251" s="34"/>
      <c r="L251" s="34"/>
      <c r="M251" s="34"/>
      <c r="N251" s="35"/>
    </row>
    <row r="252" spans="2:14" s="8" customFormat="1" x14ac:dyDescent="0.25">
      <c r="B252" s="9"/>
      <c r="C252" s="9"/>
      <c r="E252" s="21"/>
      <c r="F252" s="21"/>
      <c r="G252" s="21"/>
      <c r="H252" s="21"/>
      <c r="I252" s="34"/>
      <c r="J252" s="34"/>
      <c r="K252" s="34"/>
      <c r="L252" s="34"/>
      <c r="M252" s="34"/>
      <c r="N252" s="35"/>
    </row>
    <row r="253" spans="2:14" s="8" customFormat="1" x14ac:dyDescent="0.25">
      <c r="B253" s="9"/>
      <c r="C253" s="9"/>
      <c r="E253" s="21"/>
      <c r="F253" s="21"/>
      <c r="G253" s="21"/>
      <c r="H253" s="21"/>
      <c r="I253" s="34"/>
      <c r="J253" s="34"/>
      <c r="K253" s="34"/>
      <c r="L253" s="34"/>
      <c r="M253" s="34"/>
      <c r="N253" s="35"/>
    </row>
    <row r="254" spans="2:14" s="8" customFormat="1" x14ac:dyDescent="0.25">
      <c r="B254" s="9"/>
      <c r="C254" s="9"/>
      <c r="E254" s="21"/>
      <c r="F254" s="21"/>
      <c r="G254" s="21"/>
      <c r="H254" s="21"/>
      <c r="I254" s="34"/>
      <c r="J254" s="34"/>
      <c r="K254" s="34"/>
      <c r="L254" s="34"/>
      <c r="M254" s="34"/>
      <c r="N254" s="35"/>
    </row>
    <row r="255" spans="2:14" s="8" customFormat="1" x14ac:dyDescent="0.25">
      <c r="B255" s="9"/>
      <c r="C255" s="9"/>
      <c r="E255" s="21"/>
      <c r="F255" s="21"/>
      <c r="G255" s="21"/>
      <c r="H255" s="21"/>
      <c r="I255" s="34"/>
      <c r="J255" s="34"/>
      <c r="K255" s="34"/>
      <c r="L255" s="34"/>
      <c r="M255" s="34"/>
      <c r="N255" s="35"/>
    </row>
    <row r="256" spans="2:14" s="8" customFormat="1" x14ac:dyDescent="0.25">
      <c r="B256" s="9"/>
      <c r="C256" s="9"/>
      <c r="E256" s="21"/>
      <c r="F256" s="21"/>
      <c r="G256" s="21"/>
      <c r="H256" s="21"/>
      <c r="I256" s="34"/>
      <c r="J256" s="34"/>
      <c r="K256" s="34"/>
      <c r="L256" s="34"/>
      <c r="M256" s="34"/>
      <c r="N256" s="35"/>
    </row>
    <row r="257" spans="2:14" s="8" customFormat="1" x14ac:dyDescent="0.25">
      <c r="B257" s="9"/>
      <c r="C257" s="9"/>
      <c r="E257" s="21"/>
      <c r="F257" s="21"/>
      <c r="G257" s="21"/>
      <c r="H257" s="21"/>
      <c r="I257" s="34"/>
      <c r="J257" s="34"/>
      <c r="K257" s="34"/>
      <c r="L257" s="34"/>
      <c r="M257" s="34"/>
      <c r="N257" s="35"/>
    </row>
    <row r="258" spans="2:14" s="8" customFormat="1" x14ac:dyDescent="0.25">
      <c r="B258" s="9"/>
      <c r="C258" s="9"/>
      <c r="E258" s="21"/>
      <c r="F258" s="21"/>
      <c r="G258" s="21"/>
      <c r="H258" s="21"/>
      <c r="I258" s="34"/>
      <c r="J258" s="34"/>
      <c r="K258" s="34"/>
      <c r="L258" s="34"/>
      <c r="M258" s="34"/>
      <c r="N258" s="35"/>
    </row>
    <row r="259" spans="2:14" s="8" customFormat="1" x14ac:dyDescent="0.25">
      <c r="B259" s="9"/>
      <c r="C259" s="9"/>
      <c r="E259" s="21"/>
      <c r="F259" s="21"/>
      <c r="G259" s="21"/>
      <c r="H259" s="21"/>
      <c r="I259" s="34"/>
      <c r="J259" s="34"/>
      <c r="K259" s="34"/>
      <c r="L259" s="34"/>
      <c r="M259" s="34"/>
      <c r="N259" s="35"/>
    </row>
    <row r="260" spans="2:14" s="8" customFormat="1" x14ac:dyDescent="0.25">
      <c r="B260" s="9"/>
      <c r="C260" s="9"/>
      <c r="E260" s="21"/>
      <c r="F260" s="21"/>
      <c r="G260" s="21"/>
      <c r="H260" s="21"/>
      <c r="I260" s="34"/>
      <c r="J260" s="34"/>
      <c r="K260" s="34"/>
      <c r="L260" s="34"/>
      <c r="M260" s="34"/>
      <c r="N260" s="35"/>
    </row>
    <row r="261" spans="2:14" s="8" customFormat="1" x14ac:dyDescent="0.25">
      <c r="B261" s="9"/>
      <c r="C261" s="9"/>
      <c r="E261" s="21"/>
      <c r="F261" s="21"/>
      <c r="G261" s="21"/>
      <c r="H261" s="21"/>
      <c r="I261" s="34"/>
      <c r="J261" s="34"/>
      <c r="K261" s="34"/>
      <c r="L261" s="34"/>
      <c r="M261" s="34"/>
      <c r="N261" s="35"/>
    </row>
    <row r="262" spans="2:14" s="8" customFormat="1" x14ac:dyDescent="0.25">
      <c r="B262" s="9"/>
      <c r="C262" s="9"/>
      <c r="E262" s="21"/>
      <c r="F262" s="21"/>
      <c r="G262" s="21"/>
      <c r="H262" s="21"/>
      <c r="I262" s="34"/>
      <c r="J262" s="34"/>
      <c r="K262" s="34"/>
      <c r="L262" s="34"/>
      <c r="M262" s="34"/>
      <c r="N262" s="35"/>
    </row>
    <row r="263" spans="2:14" s="8" customFormat="1" x14ac:dyDescent="0.25">
      <c r="B263" s="9"/>
      <c r="C263" s="9"/>
      <c r="E263" s="21"/>
      <c r="F263" s="21"/>
      <c r="G263" s="21"/>
      <c r="H263" s="21"/>
      <c r="I263" s="34"/>
      <c r="J263" s="34"/>
      <c r="K263" s="34"/>
      <c r="L263" s="34"/>
      <c r="M263" s="34"/>
      <c r="N263" s="35"/>
    </row>
    <row r="264" spans="2:14" s="8" customFormat="1" x14ac:dyDescent="0.25">
      <c r="B264" s="9"/>
      <c r="C264" s="9"/>
      <c r="E264" s="21"/>
      <c r="F264" s="21"/>
      <c r="G264" s="21"/>
      <c r="H264" s="21"/>
      <c r="I264" s="34"/>
      <c r="J264" s="34"/>
      <c r="K264" s="34"/>
      <c r="L264" s="34"/>
      <c r="M264" s="34"/>
      <c r="N264" s="35"/>
    </row>
    <row r="265" spans="2:14" s="8" customFormat="1" x14ac:dyDescent="0.25">
      <c r="B265" s="9"/>
      <c r="C265" s="9"/>
      <c r="E265" s="21"/>
      <c r="F265" s="21"/>
      <c r="G265" s="21"/>
      <c r="H265" s="21"/>
      <c r="I265" s="34"/>
      <c r="J265" s="34"/>
      <c r="K265" s="34"/>
      <c r="L265" s="34"/>
      <c r="M265" s="34"/>
      <c r="N265" s="35"/>
    </row>
    <row r="266" spans="2:14" s="8" customFormat="1" x14ac:dyDescent="0.25">
      <c r="B266" s="9"/>
      <c r="C266" s="9"/>
      <c r="E266" s="21"/>
      <c r="F266" s="21"/>
      <c r="G266" s="21"/>
      <c r="H266" s="21"/>
      <c r="I266" s="34"/>
      <c r="J266" s="34"/>
      <c r="K266" s="34"/>
      <c r="L266" s="34"/>
      <c r="M266" s="34"/>
      <c r="N266" s="35"/>
    </row>
    <row r="267" spans="2:14" s="8" customFormat="1" x14ac:dyDescent="0.25">
      <c r="B267" s="9"/>
      <c r="C267" s="9"/>
      <c r="E267" s="21"/>
      <c r="F267" s="21"/>
      <c r="G267" s="21"/>
      <c r="H267" s="21"/>
      <c r="I267" s="34"/>
      <c r="J267" s="34"/>
      <c r="K267" s="34"/>
      <c r="L267" s="34"/>
      <c r="M267" s="34"/>
      <c r="N267" s="35"/>
    </row>
    <row r="268" spans="2:14" s="8" customFormat="1" x14ac:dyDescent="0.25">
      <c r="B268" s="9"/>
      <c r="C268" s="9"/>
      <c r="E268" s="21"/>
      <c r="F268" s="21"/>
      <c r="G268" s="21"/>
      <c r="H268" s="21"/>
      <c r="I268" s="34"/>
      <c r="J268" s="34"/>
      <c r="K268" s="34"/>
      <c r="L268" s="34"/>
      <c r="M268" s="34"/>
      <c r="N268" s="35"/>
    </row>
    <row r="269" spans="2:14" s="8" customFormat="1" x14ac:dyDescent="0.25">
      <c r="B269" s="9"/>
      <c r="C269" s="9"/>
      <c r="E269" s="21"/>
      <c r="F269" s="21"/>
      <c r="G269" s="21"/>
      <c r="H269" s="21"/>
      <c r="I269" s="34"/>
      <c r="J269" s="34"/>
      <c r="K269" s="34"/>
      <c r="L269" s="34"/>
      <c r="M269" s="34"/>
      <c r="N269" s="35"/>
    </row>
    <row r="270" spans="2:14" s="8" customFormat="1" x14ac:dyDescent="0.25">
      <c r="B270" s="9"/>
      <c r="C270" s="9"/>
      <c r="E270" s="21"/>
      <c r="F270" s="21"/>
      <c r="G270" s="21"/>
      <c r="H270" s="21"/>
      <c r="I270" s="34"/>
      <c r="J270" s="34"/>
      <c r="K270" s="34"/>
      <c r="L270" s="34"/>
      <c r="M270" s="34"/>
      <c r="N270" s="35"/>
    </row>
    <row r="271" spans="2:14" s="8" customFormat="1" x14ac:dyDescent="0.25">
      <c r="B271" s="9"/>
      <c r="C271" s="9"/>
      <c r="E271" s="21"/>
      <c r="F271" s="21"/>
      <c r="G271" s="21"/>
      <c r="H271" s="21"/>
      <c r="I271" s="34"/>
      <c r="J271" s="34"/>
      <c r="K271" s="34"/>
      <c r="L271" s="34"/>
      <c r="M271" s="34"/>
      <c r="N271" s="35"/>
    </row>
    <row r="272" spans="2:14" s="8" customFormat="1" x14ac:dyDescent="0.25">
      <c r="B272" s="9"/>
      <c r="C272" s="9"/>
      <c r="E272" s="21"/>
      <c r="F272" s="21"/>
      <c r="G272" s="21"/>
      <c r="H272" s="21"/>
      <c r="I272" s="34"/>
      <c r="J272" s="34"/>
      <c r="K272" s="34"/>
      <c r="L272" s="34"/>
      <c r="M272" s="34"/>
      <c r="N272" s="35"/>
    </row>
    <row r="273" spans="2:14" s="8" customFormat="1" x14ac:dyDescent="0.25">
      <c r="B273" s="9"/>
      <c r="C273" s="9"/>
      <c r="E273" s="21"/>
      <c r="F273" s="21"/>
      <c r="G273" s="21"/>
      <c r="H273" s="21"/>
      <c r="I273" s="34"/>
      <c r="J273" s="34"/>
      <c r="K273" s="34"/>
      <c r="L273" s="34"/>
      <c r="M273" s="34"/>
      <c r="N273" s="35"/>
    </row>
    <row r="274" spans="2:14" s="8" customFormat="1" x14ac:dyDescent="0.25">
      <c r="B274" s="9"/>
      <c r="C274" s="9"/>
      <c r="E274" s="21"/>
      <c r="F274" s="21"/>
      <c r="G274" s="21"/>
      <c r="H274" s="21"/>
      <c r="I274" s="34"/>
      <c r="J274" s="34"/>
      <c r="K274" s="34"/>
      <c r="L274" s="34"/>
      <c r="M274" s="34"/>
      <c r="N274" s="35"/>
    </row>
    <row r="275" spans="2:14" s="8" customFormat="1" x14ac:dyDescent="0.25">
      <c r="B275" s="9"/>
      <c r="C275" s="9"/>
      <c r="E275" s="21"/>
      <c r="F275" s="21"/>
      <c r="G275" s="21"/>
      <c r="H275" s="21"/>
      <c r="I275" s="34"/>
      <c r="J275" s="34"/>
      <c r="K275" s="34"/>
      <c r="L275" s="34"/>
      <c r="M275" s="34"/>
      <c r="N275" s="35"/>
    </row>
    <row r="276" spans="2:14" s="8" customFormat="1" x14ac:dyDescent="0.25">
      <c r="B276" s="9"/>
      <c r="C276" s="9"/>
      <c r="E276" s="21"/>
      <c r="F276" s="21"/>
      <c r="G276" s="21"/>
      <c r="H276" s="21"/>
      <c r="I276" s="34"/>
      <c r="J276" s="34"/>
      <c r="K276" s="34"/>
      <c r="L276" s="34"/>
      <c r="M276" s="34"/>
      <c r="N276" s="35"/>
    </row>
    <row r="277" spans="2:14" s="8" customFormat="1" x14ac:dyDescent="0.25">
      <c r="B277" s="9"/>
      <c r="C277" s="9"/>
      <c r="E277" s="21"/>
      <c r="F277" s="21"/>
      <c r="G277" s="21"/>
      <c r="H277" s="21"/>
      <c r="I277" s="34"/>
      <c r="J277" s="34"/>
      <c r="K277" s="34"/>
      <c r="L277" s="34"/>
      <c r="M277" s="34"/>
      <c r="N277" s="35"/>
    </row>
    <row r="278" spans="2:14" s="8" customFormat="1" x14ac:dyDescent="0.25">
      <c r="B278" s="9"/>
      <c r="C278" s="9"/>
      <c r="E278" s="21"/>
      <c r="F278" s="21"/>
      <c r="G278" s="21"/>
      <c r="H278" s="21"/>
      <c r="I278" s="34"/>
      <c r="J278" s="34"/>
      <c r="K278" s="34"/>
      <c r="L278" s="34"/>
      <c r="M278" s="34"/>
      <c r="N278" s="35"/>
    </row>
    <row r="279" spans="2:14" s="8" customFormat="1" x14ac:dyDescent="0.25">
      <c r="B279" s="9"/>
      <c r="C279" s="9"/>
      <c r="E279" s="21"/>
      <c r="F279" s="21"/>
      <c r="G279" s="21"/>
      <c r="H279" s="21"/>
      <c r="I279" s="34"/>
      <c r="J279" s="34"/>
      <c r="K279" s="34"/>
      <c r="L279" s="34"/>
      <c r="M279" s="34"/>
      <c r="N279" s="35"/>
    </row>
    <row r="280" spans="2:14" s="8" customFormat="1" x14ac:dyDescent="0.25">
      <c r="B280" s="9"/>
      <c r="C280" s="9"/>
      <c r="E280" s="21"/>
      <c r="F280" s="21"/>
      <c r="G280" s="21"/>
      <c r="H280" s="21"/>
      <c r="I280" s="34"/>
      <c r="J280" s="34"/>
      <c r="K280" s="34"/>
      <c r="L280" s="34"/>
      <c r="M280" s="34"/>
      <c r="N280" s="35"/>
    </row>
    <row r="281" spans="2:14" s="8" customFormat="1" x14ac:dyDescent="0.25">
      <c r="B281" s="9"/>
      <c r="C281" s="9"/>
      <c r="E281" s="21"/>
      <c r="F281" s="21"/>
      <c r="G281" s="21"/>
      <c r="H281" s="21"/>
      <c r="I281" s="34"/>
      <c r="J281" s="34"/>
      <c r="K281" s="34"/>
      <c r="L281" s="34"/>
      <c r="M281" s="34"/>
      <c r="N281" s="35"/>
    </row>
    <row r="282" spans="2:14" s="8" customFormat="1" x14ac:dyDescent="0.25">
      <c r="B282" s="9"/>
      <c r="C282" s="9"/>
      <c r="E282" s="21"/>
      <c r="F282" s="21"/>
      <c r="G282" s="21"/>
      <c r="H282" s="21"/>
      <c r="I282" s="34"/>
      <c r="J282" s="34"/>
      <c r="K282" s="34"/>
      <c r="L282" s="34"/>
      <c r="M282" s="34"/>
      <c r="N282" s="35"/>
    </row>
    <row r="283" spans="2:14" s="8" customFormat="1" x14ac:dyDescent="0.25">
      <c r="B283" s="9"/>
      <c r="C283" s="9"/>
      <c r="E283" s="21"/>
      <c r="F283" s="21"/>
      <c r="G283" s="21"/>
      <c r="H283" s="21"/>
      <c r="I283" s="34"/>
      <c r="J283" s="34"/>
      <c r="K283" s="34"/>
      <c r="L283" s="34"/>
      <c r="M283" s="34"/>
      <c r="N283" s="35"/>
    </row>
    <row r="284" spans="2:14" s="8" customFormat="1" x14ac:dyDescent="0.25">
      <c r="B284" s="9"/>
      <c r="C284" s="9"/>
      <c r="E284" s="21"/>
      <c r="F284" s="21"/>
      <c r="G284" s="21"/>
      <c r="H284" s="21"/>
      <c r="I284" s="34"/>
      <c r="J284" s="34"/>
      <c r="K284" s="34"/>
      <c r="L284" s="34"/>
      <c r="M284" s="34"/>
      <c r="N284" s="35"/>
    </row>
    <row r="285" spans="2:14" s="8" customFormat="1" x14ac:dyDescent="0.25">
      <c r="B285" s="9"/>
      <c r="C285" s="9"/>
      <c r="E285" s="21"/>
      <c r="F285" s="21"/>
      <c r="G285" s="21"/>
      <c r="H285" s="21"/>
      <c r="I285" s="34"/>
      <c r="J285" s="34"/>
      <c r="K285" s="34"/>
      <c r="L285" s="34"/>
      <c r="M285" s="34"/>
      <c r="N285" s="35"/>
    </row>
  </sheetData>
  <autoFilter ref="A12:CH85">
    <sortState ref="A9:CI81">
      <sortCondition ref="B8:B81"/>
    </sortState>
  </autoFilter>
  <sortState ref="A1:O72">
    <sortCondition ref="E1:E72"/>
  </sortState>
  <mergeCells count="11">
    <mergeCell ref="A5:G5"/>
    <mergeCell ref="H5:K5"/>
    <mergeCell ref="A6:K6"/>
    <mergeCell ref="A10:K10"/>
    <mergeCell ref="E91:F91"/>
    <mergeCell ref="N87:O87"/>
    <mergeCell ref="S87:T87"/>
    <mergeCell ref="S86:T86"/>
    <mergeCell ref="N86:O86"/>
    <mergeCell ref="A7:K7"/>
    <mergeCell ref="A8:K8"/>
  </mergeCells>
  <printOptions horizontalCentered="1" verticalCentered="1"/>
  <pageMargins left="0" right="0" top="0.74803149606299213" bottom="0.74803149606299213" header="0.31496062992125984" footer="0.31496062992125984"/>
  <pageSetup paperSize="7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8"/>
  <sheetViews>
    <sheetView workbookViewId="0">
      <selection activeCell="C15" sqref="C15"/>
    </sheetView>
  </sheetViews>
  <sheetFormatPr baseColWidth="10" defaultRowHeight="15" x14ac:dyDescent="0.25"/>
  <cols>
    <col min="1" max="2" width="11.42578125" style="8"/>
    <col min="3" max="3" width="30.28515625" style="8" bestFit="1" customWidth="1"/>
    <col min="4" max="4" width="36.28515625" style="8" bestFit="1" customWidth="1"/>
    <col min="5" max="5" width="12.5703125" style="8" bestFit="1" customWidth="1"/>
    <col min="6" max="16384" width="11.42578125" style="8"/>
  </cols>
  <sheetData>
    <row r="4" spans="3:5" x14ac:dyDescent="0.25">
      <c r="C4" s="15" t="s">
        <v>85</v>
      </c>
      <c r="D4" s="50" t="s">
        <v>83</v>
      </c>
      <c r="E4" s="50" t="s">
        <v>80</v>
      </c>
    </row>
    <row r="5" spans="3:5" ht="45" x14ac:dyDescent="0.25">
      <c r="C5" s="29" t="s">
        <v>81</v>
      </c>
      <c r="D5" s="51" t="s">
        <v>82</v>
      </c>
      <c r="E5" s="52">
        <v>129294.22</v>
      </c>
    </row>
    <row r="6" spans="3:5" ht="90" x14ac:dyDescent="0.25">
      <c r="C6" s="29" t="s">
        <v>84</v>
      </c>
      <c r="D6" s="51" t="s">
        <v>87</v>
      </c>
      <c r="E6" s="52">
        <v>1801616.57</v>
      </c>
    </row>
    <row r="7" spans="3:5" x14ac:dyDescent="0.25">
      <c r="C7" s="14" t="s">
        <v>86</v>
      </c>
      <c r="D7" s="14" t="s">
        <v>88</v>
      </c>
      <c r="E7" s="53">
        <v>269642.43</v>
      </c>
    </row>
    <row r="8" spans="3:5" x14ac:dyDescent="0.25">
      <c r="E8" s="54">
        <f>SUM(E5:E7)</f>
        <v>2200553.2200000002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CONTRATOS</vt:lpstr>
      <vt:lpstr>UNFPA</vt:lpstr>
      <vt:lpstr>Hoja3</vt:lpstr>
      <vt:lpstr>CONTRATOS!Área_de_impresión</vt:lpstr>
      <vt:lpstr>CONTRATOS!Títulos_a_imprimir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Alonso</dc:creator>
  <cp:lastModifiedBy>Nelly Acosta</cp:lastModifiedBy>
  <cp:lastPrinted>2022-12-22T20:25:54Z</cp:lastPrinted>
  <dcterms:created xsi:type="dcterms:W3CDTF">2022-08-29T12:14:02Z</dcterms:created>
  <dcterms:modified xsi:type="dcterms:W3CDTF">2022-12-22T20:28:09Z</dcterms:modified>
</cp:coreProperties>
</file>